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Q:\Research and Sponsored Programs\Pre-Award Management\Proposal Documents (external)\Budgeting\Budget Templates\"/>
    </mc:Choice>
  </mc:AlternateContent>
  <xr:revisionPtr revIDLastSave="0" documentId="13_ncr:1_{319012EC-850D-42B7-B117-0F106F920D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5 Year" sheetId="1" r:id="rId1"/>
    <sheet name="GRAD ASSISTANTS" sheetId="6" r:id="rId2"/>
    <sheet name="TRAVEL DETAIL" sheetId="2" r:id="rId3"/>
    <sheet name="COMMODITIES DETAIL" sheetId="3" r:id="rId4"/>
    <sheet name="SUBAWARD DETAIL" sheetId="4" r:id="rId5"/>
    <sheet name="(COST SHARE)" sheetId="5" r:id="rId6"/>
  </sheets>
  <definedNames>
    <definedName name="_xlnm.Print_Area" localSheetId="0">'5 Year'!$A:$O</definedName>
    <definedName name="_xlnm.Print_Area">'5 Year'!$A$2:$Q$84</definedName>
    <definedName name="_xlnm.Print_Titles" localSheetId="0">'5 Year'!$2:$2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" l="1"/>
  <c r="E22" i="6" s="1"/>
  <c r="F22" i="6" s="1"/>
  <c r="D20" i="6"/>
  <c r="F14" i="6"/>
  <c r="E13" i="6"/>
  <c r="E12" i="6"/>
  <c r="E9" i="6"/>
  <c r="F8" i="6"/>
  <c r="E7" i="6"/>
  <c r="L24" i="2"/>
  <c r="L23" i="2"/>
  <c r="L22" i="2"/>
  <c r="J22" i="2"/>
  <c r="L21" i="2"/>
  <c r="L25" i="2" s="1"/>
  <c r="L26" i="2" s="1"/>
  <c r="L28" i="2" s="1"/>
  <c r="J21" i="2"/>
  <c r="L20" i="2"/>
  <c r="J20" i="2"/>
  <c r="L11" i="2"/>
  <c r="L10" i="2"/>
  <c r="L9" i="2"/>
  <c r="J9" i="2"/>
  <c r="L8" i="2"/>
  <c r="J8" i="2"/>
  <c r="L7" i="2"/>
  <c r="J7" i="2"/>
  <c r="K70" i="1"/>
  <c r="K68" i="1"/>
  <c r="K66" i="1"/>
  <c r="K64" i="1"/>
  <c r="K61" i="1"/>
  <c r="K53" i="1"/>
  <c r="K39" i="1"/>
  <c r="K34" i="1"/>
  <c r="K27" i="1"/>
  <c r="K23" i="1"/>
  <c r="N17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15" i="1"/>
  <c r="N14" i="1"/>
  <c r="N13" i="1"/>
  <c r="N12" i="1"/>
  <c r="N11" i="1"/>
  <c r="N10" i="1"/>
  <c r="N9" i="1"/>
  <c r="N8" i="1"/>
  <c r="N7" i="1"/>
  <c r="N6" i="1"/>
  <c r="N5" i="1"/>
  <c r="N4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K18" i="1"/>
  <c r="L17" i="1"/>
  <c r="K16" i="1"/>
  <c r="L4" i="1"/>
  <c r="I61" i="1"/>
  <c r="I53" i="1"/>
  <c r="I39" i="1"/>
  <c r="I34" i="1"/>
  <c r="I27" i="1"/>
  <c r="I23" i="1"/>
  <c r="F20" i="6" l="1"/>
  <c r="E20" i="6"/>
  <c r="L12" i="2"/>
  <c r="L13" i="2" s="1"/>
  <c r="L15" i="2" s="1"/>
  <c r="G61" i="1"/>
  <c r="G53" i="1"/>
  <c r="G39" i="1"/>
  <c r="G34" i="1"/>
  <c r="G27" i="1"/>
  <c r="G23" i="1"/>
  <c r="C15" i="1" l="1"/>
  <c r="G15" i="1" s="1"/>
  <c r="I15" i="1" s="1"/>
  <c r="C14" i="1"/>
  <c r="G14" i="1" s="1"/>
  <c r="I14" i="1" s="1"/>
  <c r="C13" i="1"/>
  <c r="G13" i="1" s="1"/>
  <c r="I13" i="1" s="1"/>
  <c r="C12" i="1"/>
  <c r="G12" i="1" s="1"/>
  <c r="I12" i="1" s="1"/>
  <c r="C11" i="1"/>
  <c r="G11" i="1" s="1"/>
  <c r="I11" i="1" s="1"/>
  <c r="C10" i="1"/>
  <c r="G10" i="1" s="1"/>
  <c r="I10" i="1" s="1"/>
  <c r="C9" i="1"/>
  <c r="G9" i="1" s="1"/>
  <c r="I9" i="1" s="1"/>
  <c r="C8" i="1"/>
  <c r="G8" i="1" s="1"/>
  <c r="I8" i="1" s="1"/>
  <c r="C7" i="1"/>
  <c r="G7" i="1" s="1"/>
  <c r="I7" i="1" s="1"/>
  <c r="C6" i="1"/>
  <c r="G6" i="1" s="1"/>
  <c r="I6" i="1" s="1"/>
  <c r="C5" i="1"/>
  <c r="G5" i="1" s="1"/>
  <c r="I5" i="1" s="1"/>
  <c r="C4" i="1"/>
  <c r="K8" i="1" l="1"/>
  <c r="L8" i="1" s="1"/>
  <c r="J8" i="1"/>
  <c r="K12" i="1"/>
  <c r="L12" i="1" s="1"/>
  <c r="J12" i="1"/>
  <c r="K5" i="1"/>
  <c r="L5" i="1" s="1"/>
  <c r="J5" i="1"/>
  <c r="J9" i="1"/>
  <c r="K9" i="1"/>
  <c r="L9" i="1" s="1"/>
  <c r="J13" i="1"/>
  <c r="K13" i="1"/>
  <c r="L13" i="1" s="1"/>
  <c r="K6" i="1"/>
  <c r="L6" i="1" s="1"/>
  <c r="J6" i="1"/>
  <c r="K10" i="1"/>
  <c r="L10" i="1" s="1"/>
  <c r="J10" i="1"/>
  <c r="K14" i="1"/>
  <c r="L14" i="1" s="1"/>
  <c r="J14" i="1"/>
  <c r="K7" i="1"/>
  <c r="L7" i="1" s="1"/>
  <c r="J7" i="1"/>
  <c r="K11" i="1"/>
  <c r="L11" i="1" s="1"/>
  <c r="J11" i="1"/>
  <c r="K15" i="1"/>
  <c r="L15" i="1" s="1"/>
  <c r="J15" i="1"/>
  <c r="O26" i="1"/>
  <c r="M34" i="1"/>
  <c r="O25" i="1"/>
  <c r="M27" i="1"/>
  <c r="M61" i="1"/>
  <c r="O60" i="1"/>
  <c r="O59" i="1"/>
  <c r="O58" i="1"/>
  <c r="O57" i="1"/>
  <c r="O56" i="1"/>
  <c r="O55" i="1"/>
  <c r="M53" i="1"/>
  <c r="O52" i="1"/>
  <c r="O51" i="1"/>
  <c r="O50" i="1"/>
  <c r="O49" i="1"/>
  <c r="O48" i="1"/>
  <c r="O47" i="1"/>
  <c r="O46" i="1"/>
  <c r="O45" i="1"/>
  <c r="O44" i="1"/>
  <c r="O43" i="1"/>
  <c r="O42" i="1"/>
  <c r="O41" i="1"/>
  <c r="O38" i="1"/>
  <c r="O37" i="1"/>
  <c r="O36" i="1"/>
  <c r="M39" i="1"/>
  <c r="O33" i="1"/>
  <c r="O32" i="1"/>
  <c r="O31" i="1"/>
  <c r="O30" i="1"/>
  <c r="O29" i="1"/>
  <c r="M23" i="1"/>
  <c r="O22" i="1"/>
  <c r="O21" i="1"/>
  <c r="H15" i="1" l="1"/>
  <c r="H14" i="1"/>
  <c r="H13" i="1"/>
  <c r="H12" i="1"/>
  <c r="H11" i="1"/>
  <c r="H10" i="1"/>
  <c r="H9" i="1"/>
  <c r="H8" i="1"/>
  <c r="H7" i="1"/>
  <c r="H6" i="1"/>
  <c r="H5" i="1"/>
  <c r="E61" i="1" l="1"/>
  <c r="O61" i="1" s="1"/>
  <c r="G4" i="1"/>
  <c r="I4" i="1" s="1"/>
  <c r="E14" i="1"/>
  <c r="E13" i="1"/>
  <c r="E11" i="1"/>
  <c r="E10" i="1"/>
  <c r="E9" i="1"/>
  <c r="E8" i="1"/>
  <c r="E7" i="1"/>
  <c r="E6" i="1"/>
  <c r="E5" i="1"/>
  <c r="D8" i="3"/>
  <c r="D7" i="3"/>
  <c r="D6" i="3"/>
  <c r="D5" i="3"/>
  <c r="D4" i="3"/>
  <c r="D3" i="3"/>
  <c r="D2" i="3"/>
  <c r="D9" i="3" s="1"/>
  <c r="E53" i="1"/>
  <c r="O53" i="1" s="1"/>
  <c r="E39" i="1"/>
  <c r="O39" i="1" s="1"/>
  <c r="E34" i="1"/>
  <c r="E23" i="1"/>
  <c r="O23" i="1" s="1"/>
  <c r="E12" i="1"/>
  <c r="E27" i="1"/>
  <c r="O27" i="1" s="1"/>
  <c r="E15" i="1"/>
  <c r="J4" i="1" l="1"/>
  <c r="J17" i="1" s="1"/>
  <c r="I18" i="1" s="1"/>
  <c r="I64" i="1" s="1"/>
  <c r="I66" i="1" s="1"/>
  <c r="I68" i="1" s="1"/>
  <c r="I70" i="1" s="1"/>
  <c r="I16" i="1"/>
  <c r="K4" i="1"/>
  <c r="F11" i="1"/>
  <c r="F15" i="1"/>
  <c r="F12" i="1"/>
  <c r="F5" i="1"/>
  <c r="F9" i="1"/>
  <c r="F14" i="1"/>
  <c r="F6" i="1"/>
  <c r="F10" i="1"/>
  <c r="E4" i="1"/>
  <c r="F8" i="1"/>
  <c r="F13" i="1"/>
  <c r="F7" i="1"/>
  <c r="E16" i="1" l="1"/>
  <c r="F4" i="1"/>
  <c r="F17" i="1" s="1"/>
  <c r="H4" i="1"/>
  <c r="H17" i="1" s="1"/>
  <c r="G16" i="1"/>
  <c r="G18" i="1" l="1"/>
  <c r="G64" i="1" s="1"/>
  <c r="E18" i="1"/>
  <c r="G66" i="1" l="1"/>
  <c r="G68" i="1" s="1"/>
  <c r="G70" i="1" s="1"/>
  <c r="E64" i="1"/>
  <c r="E66" i="1" s="1"/>
  <c r="M18" i="1" l="1"/>
  <c r="O18" i="1" s="1"/>
  <c r="E68" i="1"/>
  <c r="E70" i="1" l="1"/>
  <c r="M64" i="1"/>
  <c r="O34" i="1"/>
  <c r="M66" i="1" l="1"/>
  <c r="O64" i="1"/>
  <c r="O66" i="1" l="1"/>
  <c r="M68" i="1"/>
  <c r="O68" i="1" l="1"/>
  <c r="M70" i="1"/>
  <c r="O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Beyer, Beverly</author>
    <author>lkemler</author>
    <author>gbennett</author>
  </authors>
  <commentList>
    <comment ref="B3" authorId="0" shapeId="0" xr:uid="{AB73A7E7-17AF-4A61-827E-9AD4901C96BF}">
      <text>
        <r>
          <rPr>
            <sz val="9"/>
            <color indexed="81"/>
            <rFont val="Tahoma"/>
            <family val="2"/>
          </rPr>
          <t xml:space="preserve">Input base rate here.
</t>
        </r>
      </text>
    </comment>
    <comment ref="D3" authorId="1" shapeId="0" xr:uid="{00000000-0006-0000-0000-000002000000}">
      <text>
        <r>
          <rPr>
            <sz val="8"/>
            <color indexed="81"/>
            <rFont val="Tahoma"/>
            <family val="2"/>
          </rPr>
          <t>Annual salary expense will not automatically calculate without the FTE. Enter here.</t>
        </r>
      </text>
    </comment>
    <comment ref="D68" authorId="2" shapeId="0" xr:uid="{00000000-0006-0000-0000-000003000000}">
      <text>
        <r>
          <rPr>
            <sz val="10"/>
            <color indexed="81"/>
            <rFont val="Tahoma"/>
            <family val="2"/>
          </rPr>
          <t>Enter F&amp;A rate  here.</t>
        </r>
      </text>
    </comment>
  </commentList>
</comments>
</file>

<file path=xl/sharedStrings.xml><?xml version="1.0" encoding="utf-8"?>
<sst xmlns="http://schemas.openxmlformats.org/spreadsheetml/2006/main" count="190" uniqueCount="154">
  <si>
    <t>TOTAL</t>
  </si>
  <si>
    <t>TOTAL DIRECT COSTS</t>
  </si>
  <si>
    <t>Travel</t>
  </si>
  <si>
    <t>Subsistence</t>
  </si>
  <si>
    <t>Total Participant Support</t>
  </si>
  <si>
    <t>FTE</t>
  </si>
  <si>
    <t>Domestic</t>
  </si>
  <si>
    <t>Foreign</t>
  </si>
  <si>
    <t>Total Equipment</t>
  </si>
  <si>
    <t>Total Travel</t>
  </si>
  <si>
    <t xml:space="preserve"> </t>
  </si>
  <si>
    <t>MODIFIED TOTAL DIRECT COSTS (MTDC)*</t>
  </si>
  <si>
    <t>Salary Total</t>
  </si>
  <si>
    <t>Fringe Total</t>
  </si>
  <si>
    <t>Personnel Total</t>
  </si>
  <si>
    <t>Year 1</t>
  </si>
  <si>
    <t xml:space="preserve">Total Subcontracts </t>
  </si>
  <si>
    <t>Fringe Benefit Rates</t>
  </si>
  <si>
    <t>Printing</t>
  </si>
  <si>
    <t>Faculty</t>
  </si>
  <si>
    <t>Academic Personnel</t>
  </si>
  <si>
    <t>Students and Extra Help</t>
  </si>
  <si>
    <t>TOTAL PROJECT COSTS</t>
  </si>
  <si>
    <t>Year 1 Requested Salary</t>
  </si>
  <si>
    <t>Year 1 Fringe Benefits</t>
  </si>
  <si>
    <t>NOTES</t>
  </si>
  <si>
    <t>Total Contractual</t>
  </si>
  <si>
    <t>Conference Registration</t>
  </si>
  <si>
    <t>ADJUST if needed to ensure the following also excluded:</t>
  </si>
  <si>
    <t>Scholarships and Fellowships</t>
  </si>
  <si>
    <t>Capital Expenditures</t>
  </si>
  <si>
    <t>CONTRACTUAL</t>
  </si>
  <si>
    <t>9-month appointment: 1 month = 11% FTE / 12 month appointment: 1 month = 8% FTE</t>
  </si>
  <si>
    <t>A. and B. PROJECT PERSONNEL</t>
  </si>
  <si>
    <t>D. TRAVEL</t>
  </si>
  <si>
    <t>E. PARTICIPANT SUPPORT</t>
  </si>
  <si>
    <t>Total Materials and Supplies</t>
  </si>
  <si>
    <t>F.2. Publication Costs</t>
  </si>
  <si>
    <t>F.3. Consultant Services</t>
  </si>
  <si>
    <t>F.7. Alterations/Renovations</t>
  </si>
  <si>
    <t xml:space="preserve">NON-employee workshop/training/conference participants ONLY </t>
  </si>
  <si>
    <t>COMMODITIES</t>
  </si>
  <si>
    <t>F.1. Materials and Supplies</t>
  </si>
  <si>
    <t>Rental Costs (Off-Site Facilities)</t>
  </si>
  <si>
    <t>F.5. Subawards</t>
  </si>
  <si>
    <t>Description</t>
  </si>
  <si>
    <t>Qty.</t>
  </si>
  <si>
    <t>Price each</t>
  </si>
  <si>
    <t>Total cost</t>
  </si>
  <si>
    <t>Year</t>
  </si>
  <si>
    <t>Item 1</t>
  </si>
  <si>
    <t>Item 2</t>
  </si>
  <si>
    <t>Item 3</t>
  </si>
  <si>
    <t>Item 4</t>
  </si>
  <si>
    <t>Item 5</t>
  </si>
  <si>
    <t>Total</t>
  </si>
  <si>
    <t>PER YEAR DOMESTIC</t>
  </si>
  <si>
    <t>Traveler(s)</t>
  </si>
  <si>
    <t>/Days</t>
  </si>
  <si>
    <t>/Nights</t>
  </si>
  <si>
    <t>/TRIPS</t>
  </si>
  <si>
    <t>Cost Per Trip</t>
  </si>
  <si>
    <t>Airfare @</t>
  </si>
  <si>
    <t>Days Subsistence @</t>
  </si>
  <si>
    <t>/Day for</t>
  </si>
  <si>
    <t>Nights Lodging @</t>
  </si>
  <si>
    <t>/ Night for</t>
  </si>
  <si>
    <t>Days Rental Car @</t>
  </si>
  <si>
    <t>/ Day</t>
  </si>
  <si>
    <t>/ Mile For</t>
  </si>
  <si>
    <t>Miles</t>
  </si>
  <si>
    <t>x # TRIPS</t>
  </si>
  <si>
    <t>TOTAL TRAVEL - DOMESTIC</t>
  </si>
  <si>
    <t>PER YEAR FOREIGN</t>
  </si>
  <si>
    <t>TOTAL TRAVEL - FOREIGN</t>
  </si>
  <si>
    <t xml:space="preserve">TRAVEL DETAIL </t>
  </si>
  <si>
    <t xml:space="preserve">https://travel.illinoisstate.edu/ </t>
  </si>
  <si>
    <t xml:space="preserve">Participant Support, and each Subaward in excess of first $25K. </t>
  </si>
  <si>
    <t>Tuition Remission</t>
  </si>
  <si>
    <t>Stipends</t>
  </si>
  <si>
    <t>Fees</t>
  </si>
  <si>
    <t>Non-Employee Travel</t>
  </si>
  <si>
    <t>Research Incentives</t>
  </si>
  <si>
    <t>F.4. Automatic Data Processing/Computer Services</t>
  </si>
  <si>
    <t>F.6. Equipment or Facility Rental/User Fees</t>
  </si>
  <si>
    <t xml:space="preserve">https://hr.illinoisstate.edu/downloads/GA_Handbook.pdf  </t>
  </si>
  <si>
    <t>Degree Level</t>
  </si>
  <si>
    <t>Hours generally worked per week</t>
  </si>
  <si>
    <t xml:space="preserve">Master's </t>
  </si>
  <si>
    <t>10 hrs/week</t>
  </si>
  <si>
    <t xml:space="preserve">Doctoral </t>
  </si>
  <si>
    <t xml:space="preserve">12 hrs/week </t>
  </si>
  <si>
    <t xml:space="preserve">20 hrs/week </t>
  </si>
  <si>
    <t>26 hrs/week</t>
  </si>
  <si>
    <t>28 hrs/week (max. allowed)</t>
  </si>
  <si>
    <t>Calculation formula uses (.50 FTE Hours General Worked) * (2) * (the FTE of the GA). For example, a student working .60 FTE would have an Hours General Worked per Week of (20 hours * 2 * .60 FTE = 24 hours).</t>
  </si>
  <si>
    <t>SAMPLE - entry for budget spreadsheet template</t>
  </si>
  <si>
    <t xml:space="preserve">Master's level </t>
  </si>
  <si>
    <t>$/month</t>
  </si>
  <si>
    <t># of months</t>
  </si>
  <si>
    <t>$ for wages</t>
  </si>
  <si>
    <t>*7.65% for fringe</t>
  </si>
  <si>
    <t>Total Personnel cost</t>
  </si>
  <si>
    <t xml:space="preserve">See types of assistantships and rates in the GA Handbook: </t>
  </si>
  <si>
    <t>10 hours per week for 9 months = 25% FTE (.25)</t>
  </si>
  <si>
    <t>Use lines 7-10 for time needed of civil service, administrative professional, non-tenure-track faculty, and post docs.</t>
  </si>
  <si>
    <r>
      <t xml:space="preserve">Use lines 3-6 for time needed by tenured and tenure-track faculty. </t>
    </r>
    <r>
      <rPr>
        <b/>
        <sz val="10"/>
        <rFont val="Arial"/>
        <family val="2"/>
      </rPr>
      <t xml:space="preserve">NOTE academic year vs. summer. </t>
    </r>
  </si>
  <si>
    <t>DEFINITIONS / RESOURCES</t>
  </si>
  <si>
    <t>Determining Contract vs. Subaward</t>
  </si>
  <si>
    <t>NAME of ISU Academic Personnel</t>
  </si>
  <si>
    <t>ISU employees ONLY at reimbursable rates: use travel tab (conference registration on line 45)</t>
  </si>
  <si>
    <t>Travel Rates</t>
  </si>
  <si>
    <t>Current Salary (iPeople)</t>
  </si>
  <si>
    <t xml:space="preserve">ADJUST ABOVE DAILY CHARGE AND MILEAGE IF FLEET VEHICLE USED. SEE </t>
  </si>
  <si>
    <t xml:space="preserve">https://ilstu.agilefleet.com/fleetcommander/login.asp </t>
  </si>
  <si>
    <t>Base Salary = Current + 3%</t>
  </si>
  <si>
    <t>NAME of ISU Faculty</t>
  </si>
  <si>
    <t>Cayuse Record #</t>
  </si>
  <si>
    <t>SUB 1: All costs over the first $25,000</t>
  </si>
  <si>
    <t>SUB 2: All costs over the first $25,000</t>
  </si>
  <si>
    <t>SUB 3: All costs over the first $25,000</t>
  </si>
  <si>
    <t>SUB 1: First $25,000 of total</t>
  </si>
  <si>
    <t>SUB 2: First $25,000 of total</t>
  </si>
  <si>
    <t>SUB 3: First $25,000 of total</t>
  </si>
  <si>
    <t>Year 2 Requested Salary</t>
  </si>
  <si>
    <t>Year 2 Fringe Benefits</t>
  </si>
  <si>
    <t>Year 2</t>
  </si>
  <si>
    <t>ISU Students and Extra Help</t>
  </si>
  <si>
    <t xml:space="preserve">Project period = </t>
  </si>
  <si>
    <t>Use lines 11-14 for time needed for graduate assistants, student workers, and/or temporary extra help employees.</t>
  </si>
  <si>
    <t>ANNUAL SALARY ADJUSTMENT</t>
  </si>
  <si>
    <t>Year 3 Requested Salary</t>
  </si>
  <si>
    <t>Year 3 Fringe Benefits</t>
  </si>
  <si>
    <t>Year 3</t>
  </si>
  <si>
    <t>Year 4</t>
  </si>
  <si>
    <t>Year 4 Requested Salary</t>
  </si>
  <si>
    <t>Year 4 Fringe Benefits</t>
  </si>
  <si>
    <t>Year 5 Requested Salary</t>
  </si>
  <si>
    <t>Year 5 Fringe Benefits</t>
  </si>
  <si>
    <t>Year 5</t>
  </si>
  <si>
    <t>Vicinity Mileage @</t>
  </si>
  <si>
    <t>CONFERENCE REGISTRATION IS INCLUDED IN CONTRACUTAL, NOT TRAVEL</t>
  </si>
  <si>
    <t>Use Maximum Lodging Rate plus up to 25% in taxes:</t>
  </si>
  <si>
    <t>https://travel.illinoisstate.edu/reimbursements/lodging/maximum/</t>
  </si>
  <si>
    <t>If destination unknown, err on side of higher rate. All university travel policies apply if grant awarded.</t>
  </si>
  <si>
    <t>If allowed by the sponsor and your project requires data management and sharing, ensure resources are budgeted:</t>
  </si>
  <si>
    <t>Data Management Plan</t>
  </si>
  <si>
    <t>INCLUDE 20% FOR VENDOR FEES</t>
  </si>
  <si>
    <t>Minimum monthly stipend effective 8/1/2024</t>
  </si>
  <si>
    <t>28 hours per week for 12 months = 70% FTE (.70)</t>
  </si>
  <si>
    <t>C. EQUIPMENT (&gt;$5000/unit)</t>
  </si>
  <si>
    <t>Indirect Costs</t>
  </si>
  <si>
    <t>(TOTAL DIRECT COSTS + INDIRECT COSTS)</t>
  </si>
  <si>
    <t>*MTDC is Modified Total Direct Cost, the base for determining Indirect Costs: formula uses Total Direct Costs minus Equipment,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</si>
</sst>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64" formatCode="_-* #,##0_-;\-* #,##0_-;_-* &quot;-&quot;_-;_-@_-"/>
    <numFmt numFmtId="165" formatCode="0.0%"/>
    <numFmt numFmtId="166" formatCode="0.0000"/>
    <numFmt numFmtId="167" formatCode="&quot;$&quot;#,##0"/>
    <numFmt numFmtId="168" formatCode="&quot;$&quot;#,##0.00"/>
    <numFmt numFmtId="169" formatCode="&quot;$&quot;#,##0.000_);[Red]\(&quot;$&quot;#,##0.000\)"/>
  </numFmts>
  <fonts count="33" x14ac:knownFonts="1">
    <font>
      <sz val="10"/>
      <name val="Helv"/>
    </font>
    <font>
      <b/>
      <sz val="10"/>
      <name val="Helv"/>
    </font>
    <font>
      <sz val="10"/>
      <name val="Arial"/>
      <family val="2"/>
    </font>
    <font>
      <sz val="8"/>
      <name val="Helv"/>
    </font>
    <font>
      <u/>
      <sz val="10"/>
      <color indexed="12"/>
      <name val="Helv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Helv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b/>
      <u/>
      <sz val="10"/>
      <color indexed="12"/>
      <name val="Arial"/>
      <family val="2"/>
    </font>
    <font>
      <b/>
      <u/>
      <sz val="14"/>
      <color indexed="12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Tahoma"/>
      <family val="2"/>
    </font>
    <font>
      <sz val="9"/>
      <color indexed="81"/>
      <name val="Tahoma"/>
      <family val="2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43">
    <xf numFmtId="0" fontId="0" fillId="0" borderId="0" xfId="0"/>
    <xf numFmtId="0" fontId="2" fillId="0" borderId="0" xfId="0" applyFont="1"/>
    <xf numFmtId="0" fontId="4" fillId="0" borderId="0" xfId="1" applyAlignment="1" applyProtection="1"/>
    <xf numFmtId="0" fontId="19" fillId="0" borderId="5" xfId="0" applyFont="1" applyBorder="1"/>
    <xf numFmtId="0" fontId="2" fillId="0" borderId="10" xfId="0" applyFont="1" applyBorder="1"/>
    <xf numFmtId="0" fontId="2" fillId="0" borderId="25" xfId="0" applyFont="1" applyBorder="1"/>
    <xf numFmtId="0" fontId="19" fillId="0" borderId="0" xfId="0" applyFont="1"/>
    <xf numFmtId="0" fontId="12" fillId="0" borderId="26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1" fillId="8" borderId="3" xfId="0" applyFont="1" applyFill="1" applyBorder="1"/>
    <xf numFmtId="0" fontId="20" fillId="8" borderId="27" xfId="0" applyFont="1" applyFill="1" applyBorder="1" applyAlignment="1">
      <alignment wrapText="1"/>
    </xf>
    <xf numFmtId="0" fontId="20" fillId="8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/>
    <xf numFmtId="0" fontId="12" fillId="0" borderId="26" xfId="0" applyFont="1" applyBorder="1"/>
    <xf numFmtId="0" fontId="13" fillId="0" borderId="2" xfId="0" applyFont="1" applyBorder="1"/>
    <xf numFmtId="0" fontId="12" fillId="0" borderId="2" xfId="0" applyFont="1" applyBorder="1"/>
    <xf numFmtId="0" fontId="13" fillId="0" borderId="17" xfId="0" applyFont="1" applyBorder="1"/>
    <xf numFmtId="0" fontId="12" fillId="0" borderId="27" xfId="0" applyFont="1" applyBorder="1"/>
    <xf numFmtId="0" fontId="12" fillId="0" borderId="0" xfId="0" applyFont="1"/>
    <xf numFmtId="0" fontId="22" fillId="0" borderId="0" xfId="0" applyFont="1"/>
    <xf numFmtId="0" fontId="22" fillId="9" borderId="3" xfId="0" applyFont="1" applyFill="1" applyBorder="1"/>
    <xf numFmtId="0" fontId="13" fillId="9" borderId="3" xfId="0" applyFont="1" applyFill="1" applyBorder="1"/>
    <xf numFmtId="0" fontId="12" fillId="9" borderId="3" xfId="0" applyFont="1" applyFill="1" applyBorder="1"/>
    <xf numFmtId="0" fontId="23" fillId="0" borderId="3" xfId="0" applyFont="1" applyBorder="1"/>
    <xf numFmtId="0" fontId="24" fillId="0" borderId="3" xfId="0" applyFont="1" applyBorder="1"/>
    <xf numFmtId="0" fontId="27" fillId="0" borderId="0" xfId="0" applyFont="1"/>
    <xf numFmtId="0" fontId="20" fillId="9" borderId="3" xfId="0" applyFont="1" applyFill="1" applyBorder="1"/>
    <xf numFmtId="0" fontId="28" fillId="0" borderId="0" xfId="0" applyFont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3" fontId="15" fillId="7" borderId="3" xfId="0" applyNumberFormat="1" applyFont="1" applyFill="1" applyBorder="1" applyAlignment="1">
      <alignment wrapText="1"/>
    </xf>
    <xf numFmtId="2" fontId="15" fillId="7" borderId="3" xfId="0" applyNumberFormat="1" applyFont="1" applyFill="1" applyBorder="1"/>
    <xf numFmtId="0" fontId="2" fillId="0" borderId="3" xfId="0" applyFont="1" applyBorder="1" applyAlignment="1">
      <alignment wrapText="1"/>
    </xf>
    <xf numFmtId="2" fontId="2" fillId="0" borderId="3" xfId="0" applyNumberFormat="1" applyFont="1" applyBorder="1"/>
    <xf numFmtId="0" fontId="12" fillId="8" borderId="0" xfId="0" applyFont="1" applyFill="1"/>
    <xf numFmtId="0" fontId="2" fillId="8" borderId="0" xfId="0" applyFont="1" applyFill="1"/>
    <xf numFmtId="0" fontId="17" fillId="8" borderId="0" xfId="1" applyFont="1" applyFill="1" applyAlignment="1" applyProtection="1"/>
    <xf numFmtId="0" fontId="18" fillId="8" borderId="0" xfId="0" applyFont="1" applyFill="1"/>
    <xf numFmtId="0" fontId="18" fillId="0" borderId="0" xfId="0" applyFont="1"/>
    <xf numFmtId="167" fontId="2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167" fontId="2" fillId="0" borderId="0" xfId="0" applyNumberFormat="1" applyFont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right" wrapText="1"/>
      <protection locked="0"/>
    </xf>
    <xf numFmtId="0" fontId="2" fillId="3" borderId="0" xfId="0" applyFont="1" applyFill="1" applyAlignment="1" applyProtection="1">
      <alignment horizontal="right"/>
      <protection locked="0"/>
    </xf>
    <xf numFmtId="167" fontId="7" fillId="3" borderId="0" xfId="0" applyNumberFormat="1" applyFont="1" applyFill="1" applyAlignment="1" applyProtection="1">
      <alignment horizontal="right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6" fillId="0" borderId="21" xfId="1" applyFont="1" applyBorder="1" applyAlignment="1" applyProtection="1">
      <protection locked="0"/>
    </xf>
    <xf numFmtId="3" fontId="7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167" fontId="2" fillId="0" borderId="2" xfId="0" applyNumberFormat="1" applyFont="1" applyBorder="1" applyAlignment="1" applyProtection="1">
      <alignment horizontal="right" wrapText="1"/>
      <protection locked="0"/>
    </xf>
    <xf numFmtId="167" fontId="15" fillId="0" borderId="6" xfId="0" applyNumberFormat="1" applyFont="1" applyBorder="1" applyAlignment="1" applyProtection="1">
      <alignment horizontal="right" wrapText="1"/>
      <protection locked="0"/>
    </xf>
    <xf numFmtId="167" fontId="15" fillId="0" borderId="0" xfId="0" applyNumberFormat="1" applyFont="1" applyAlignment="1" applyProtection="1">
      <alignment horizontal="right" wrapText="1"/>
      <protection locked="0"/>
    </xf>
    <xf numFmtId="3" fontId="2" fillId="3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4" borderId="3" xfId="0" applyFont="1" applyFill="1" applyBorder="1" applyAlignment="1" applyProtection="1">
      <alignment horizontal="left" wrapText="1"/>
      <protection locked="0"/>
    </xf>
    <xf numFmtId="41" fontId="2" fillId="0" borderId="1" xfId="0" applyNumberFormat="1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2" fillId="5" borderId="3" xfId="0" applyFont="1" applyFill="1" applyBorder="1" applyAlignment="1" applyProtection="1">
      <alignment horizontal="left" wrapText="1"/>
      <protection locked="0"/>
    </xf>
    <xf numFmtId="0" fontId="2" fillId="6" borderId="3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right" wrapText="1"/>
      <protection locked="0"/>
    </xf>
    <xf numFmtId="0" fontId="2" fillId="4" borderId="3" xfId="0" applyFont="1" applyFill="1" applyBorder="1" applyAlignment="1" applyProtection="1">
      <alignment horizontal="right" wrapText="1"/>
      <protection locked="0"/>
    </xf>
    <xf numFmtId="0" fontId="2" fillId="5" borderId="3" xfId="0" applyFont="1" applyFill="1" applyBorder="1" applyAlignment="1" applyProtection="1">
      <alignment horizontal="right" wrapText="1"/>
      <protection locked="0"/>
    </xf>
    <xf numFmtId="0" fontId="2" fillId="6" borderId="3" xfId="0" applyFont="1" applyFill="1" applyBorder="1" applyAlignment="1" applyProtection="1">
      <alignment horizontal="right" wrapText="1"/>
      <protection locked="0"/>
    </xf>
    <xf numFmtId="3" fontId="7" fillId="0" borderId="0" xfId="0" applyNumberFormat="1" applyFont="1" applyAlignment="1" applyProtection="1">
      <alignment horizontal="left"/>
      <protection locked="0"/>
    </xf>
    <xf numFmtId="3" fontId="7" fillId="3" borderId="7" xfId="0" applyNumberFormat="1" applyFont="1" applyFill="1" applyBorder="1" applyAlignment="1" applyProtection="1">
      <alignment horizontal="right"/>
      <protection locked="0"/>
    </xf>
    <xf numFmtId="167" fontId="7" fillId="3" borderId="7" xfId="0" applyNumberFormat="1" applyFont="1" applyFill="1" applyBorder="1" applyAlignment="1" applyProtection="1">
      <alignment horizontal="right"/>
      <protection locked="0"/>
    </xf>
    <xf numFmtId="3" fontId="7" fillId="3" borderId="0" xfId="0" applyNumberFormat="1" applyFont="1" applyFill="1" applyAlignment="1" applyProtection="1">
      <alignment horizontal="right"/>
      <protection locked="0"/>
    </xf>
    <xf numFmtId="167" fontId="7" fillId="3" borderId="0" xfId="0" applyNumberFormat="1" applyFont="1" applyFill="1" applyAlignment="1" applyProtection="1">
      <alignment horizontal="right"/>
      <protection locked="0"/>
    </xf>
    <xf numFmtId="167" fontId="29" fillId="3" borderId="6" xfId="0" applyNumberFormat="1" applyFont="1" applyFill="1" applyBorder="1" applyAlignment="1" applyProtection="1">
      <alignment horizontal="right"/>
      <protection locked="0"/>
    </xf>
    <xf numFmtId="0" fontId="15" fillId="0" borderId="3" xfId="0" applyFont="1" applyBorder="1" applyAlignment="1" applyProtection="1">
      <alignment horizontal="right" wrapText="1"/>
      <protection locked="0"/>
    </xf>
    <xf numFmtId="3" fontId="7" fillId="0" borderId="2" xfId="0" applyNumberFormat="1" applyFont="1" applyBorder="1" applyAlignment="1" applyProtection="1">
      <alignment horizontal="left"/>
      <protection locked="0"/>
    </xf>
    <xf numFmtId="3" fontId="7" fillId="3" borderId="2" xfId="0" applyNumberFormat="1" applyFont="1" applyFill="1" applyBorder="1" applyAlignment="1" applyProtection="1">
      <alignment horizontal="right"/>
      <protection locked="0"/>
    </xf>
    <xf numFmtId="3" fontId="7" fillId="3" borderId="0" xfId="0" applyNumberFormat="1" applyFont="1" applyFill="1" applyAlignment="1" applyProtection="1">
      <alignment horizontal="left"/>
      <protection locked="0"/>
    </xf>
    <xf numFmtId="164" fontId="7" fillId="3" borderId="1" xfId="0" applyNumberFormat="1" applyFont="1" applyFill="1" applyBorder="1" applyAlignment="1" applyProtection="1">
      <alignment horizontal="right"/>
      <protection locked="0"/>
    </xf>
    <xf numFmtId="3" fontId="2" fillId="3" borderId="0" xfId="0" applyNumberFormat="1" applyFont="1" applyFill="1" applyAlignment="1" applyProtection="1">
      <alignment horizontal="right"/>
      <protection locked="0"/>
    </xf>
    <xf numFmtId="167" fontId="2" fillId="3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7" fillId="3" borderId="7" xfId="0" applyNumberFormat="1" applyFont="1" applyFill="1" applyBorder="1" applyAlignment="1" applyProtection="1">
      <alignment horizontal="left"/>
      <protection locked="0"/>
    </xf>
    <xf numFmtId="3" fontId="7" fillId="0" borderId="7" xfId="0" applyNumberFormat="1" applyFont="1" applyBorder="1" applyAlignment="1" applyProtection="1">
      <alignment horizontal="right"/>
      <protection locked="0"/>
    </xf>
    <xf numFmtId="3" fontId="8" fillId="0" borderId="7" xfId="0" applyNumberFormat="1" applyFont="1" applyBorder="1" applyAlignment="1" applyProtection="1">
      <alignment horizontal="right"/>
      <protection locked="0"/>
    </xf>
    <xf numFmtId="3" fontId="9" fillId="0" borderId="2" xfId="1" applyNumberFormat="1" applyFont="1" applyFill="1" applyBorder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left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3" fontId="8" fillId="3" borderId="7" xfId="0" applyNumberFormat="1" applyFont="1" applyFill="1" applyBorder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left" wrapText="1"/>
      <protection locked="0"/>
    </xf>
    <xf numFmtId="3" fontId="8" fillId="3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41" fontId="2" fillId="0" borderId="0" xfId="0" applyNumberFormat="1" applyFont="1" applyAlignment="1" applyProtection="1">
      <alignment horizontal="left"/>
      <protection locked="0"/>
    </xf>
    <xf numFmtId="3" fontId="2" fillId="0" borderId="6" xfId="0" applyNumberFormat="1" applyFont="1" applyBorder="1" applyAlignment="1" applyProtection="1">
      <alignment horizontal="left"/>
      <protection locked="0"/>
    </xf>
    <xf numFmtId="3" fontId="2" fillId="3" borderId="10" xfId="0" applyNumberFormat="1" applyFont="1" applyFill="1" applyBorder="1" applyAlignment="1" applyProtection="1">
      <alignment horizontal="right"/>
      <protection locked="0"/>
    </xf>
    <xf numFmtId="167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11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Alignment="1" applyProtection="1">
      <alignment horizontal="left"/>
      <protection locked="0"/>
    </xf>
    <xf numFmtId="3" fontId="2" fillId="0" borderId="12" xfId="0" applyNumberFormat="1" applyFont="1" applyBorder="1" applyAlignment="1" applyProtection="1">
      <alignment horizontal="lef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7" fillId="0" borderId="13" xfId="0" applyNumberFormat="1" applyFont="1" applyBorder="1" applyAlignment="1" applyProtection="1">
      <alignment horizontal="right"/>
      <protection locked="0"/>
    </xf>
    <xf numFmtId="0" fontId="8" fillId="3" borderId="6" xfId="0" applyFont="1" applyFill="1" applyBorder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right"/>
      <protection locked="0"/>
    </xf>
    <xf numFmtId="3" fontId="7" fillId="3" borderId="15" xfId="0" applyNumberFormat="1" applyFont="1" applyFill="1" applyBorder="1" applyAlignment="1" applyProtection="1">
      <alignment horizontal="left"/>
      <protection locked="0"/>
    </xf>
    <xf numFmtId="3" fontId="7" fillId="3" borderId="15" xfId="0" applyNumberFormat="1" applyFont="1" applyFill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alignment horizontal="right"/>
      <protection locked="0"/>
    </xf>
    <xf numFmtId="167" fontId="2" fillId="3" borderId="15" xfId="0" applyNumberFormat="1" applyFont="1" applyFill="1" applyBorder="1" applyAlignment="1" applyProtection="1">
      <alignment horizontal="right"/>
      <protection locked="0"/>
    </xf>
    <xf numFmtId="164" fontId="7" fillId="3" borderId="16" xfId="0" applyNumberFormat="1" applyFont="1" applyFill="1" applyBorder="1" applyAlignment="1" applyProtection="1">
      <alignment horizontal="right"/>
      <protection locked="0"/>
    </xf>
    <xf numFmtId="0" fontId="9" fillId="0" borderId="0" xfId="1" applyFont="1" applyAlignment="1" applyProtection="1">
      <alignment horizontal="left"/>
      <protection locked="0"/>
    </xf>
    <xf numFmtId="3" fontId="7" fillId="8" borderId="0" xfId="0" applyNumberFormat="1" applyFont="1" applyFill="1" applyAlignment="1" applyProtection="1">
      <alignment horizontal="lef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5" fontId="2" fillId="0" borderId="2" xfId="0" applyNumberFormat="1" applyFont="1" applyBorder="1" applyAlignment="1" applyProtection="1">
      <alignment horizontal="right"/>
      <protection locked="0"/>
    </xf>
    <xf numFmtId="3" fontId="2" fillId="3" borderId="0" xfId="0" applyNumberFormat="1" applyFont="1" applyFill="1" applyAlignment="1" applyProtection="1">
      <alignment horizontal="left"/>
      <protection locked="0"/>
    </xf>
    <xf numFmtId="3" fontId="7" fillId="0" borderId="18" xfId="0" applyNumberFormat="1" applyFont="1" applyBorder="1" applyAlignment="1" applyProtection="1">
      <alignment horizontal="left"/>
      <protection locked="0"/>
    </xf>
    <xf numFmtId="3" fontId="7" fillId="0" borderId="18" xfId="0" applyNumberFormat="1" applyFont="1" applyBorder="1" applyAlignment="1" applyProtection="1">
      <alignment horizontal="right"/>
      <protection locked="0"/>
    </xf>
    <xf numFmtId="3" fontId="2" fillId="3" borderId="1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right"/>
      <protection locked="0"/>
    </xf>
    <xf numFmtId="167" fontId="2" fillId="8" borderId="0" xfId="0" applyNumberFormat="1" applyFont="1" applyFill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8" borderId="0" xfId="0" applyFont="1" applyFill="1" applyAlignment="1" applyProtection="1">
      <alignment horizontal="left"/>
      <protection locked="0"/>
    </xf>
    <xf numFmtId="0" fontId="7" fillId="8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167" fontId="7" fillId="8" borderId="0" xfId="0" applyNumberFormat="1" applyFont="1" applyFill="1" applyAlignment="1" applyProtection="1">
      <alignment horizontal="right"/>
      <protection locked="0"/>
    </xf>
    <xf numFmtId="41" fontId="2" fillId="0" borderId="1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 vertical="top"/>
    </xf>
    <xf numFmtId="167" fontId="2" fillId="0" borderId="6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7" fontId="29" fillId="0" borderId="39" xfId="0" applyNumberFormat="1" applyFont="1" applyBorder="1" applyAlignment="1">
      <alignment horizontal="right"/>
    </xf>
    <xf numFmtId="167" fontId="2" fillId="0" borderId="40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7" fontId="7" fillId="0" borderId="0" xfId="0" applyNumberFormat="1" applyFont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7" borderId="9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164" fontId="7" fillId="0" borderId="14" xfId="0" applyNumberFormat="1" applyFont="1" applyBorder="1" applyAlignment="1">
      <alignment horizontal="right"/>
    </xf>
    <xf numFmtId="164" fontId="7" fillId="0" borderId="17" xfId="0" applyNumberFormat="1" applyFont="1" applyBorder="1" applyAlignment="1">
      <alignment horizontal="right"/>
    </xf>
    <xf numFmtId="164" fontId="7" fillId="0" borderId="19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 wrapText="1"/>
    </xf>
    <xf numFmtId="166" fontId="15" fillId="0" borderId="3" xfId="0" applyNumberFormat="1" applyFont="1" applyBorder="1" applyAlignment="1">
      <alignment horizontal="right" wrapText="1"/>
    </xf>
    <xf numFmtId="168" fontId="7" fillId="0" borderId="10" xfId="2" applyNumberFormat="1" applyFont="1" applyBorder="1" applyProtection="1">
      <protection locked="0"/>
    </xf>
    <xf numFmtId="0" fontId="2" fillId="0" borderId="0" xfId="2" applyProtection="1">
      <protection locked="0"/>
    </xf>
    <xf numFmtId="168" fontId="2" fillId="0" borderId="0" xfId="2" applyNumberFormat="1" applyProtection="1">
      <protection locked="0"/>
    </xf>
    <xf numFmtId="0" fontId="1" fillId="0" borderId="0" xfId="0" applyFont="1" applyProtection="1">
      <protection locked="0"/>
    </xf>
    <xf numFmtId="0" fontId="7" fillId="0" borderId="0" xfId="2" applyFont="1" applyProtection="1">
      <protection locked="0"/>
    </xf>
    <xf numFmtId="0" fontId="2" fillId="0" borderId="20" xfId="2" applyBorder="1" applyProtection="1">
      <protection locked="0"/>
    </xf>
    <xf numFmtId="0" fontId="10" fillId="0" borderId="0" xfId="2" applyFont="1" applyProtection="1">
      <protection locked="0"/>
    </xf>
    <xf numFmtId="0" fontId="2" fillId="0" borderId="21" xfId="2" applyBorder="1" applyProtection="1">
      <protection locked="0"/>
    </xf>
    <xf numFmtId="0" fontId="2" fillId="0" borderId="22" xfId="2" applyBorder="1" applyProtection="1">
      <protection locked="0"/>
    </xf>
    <xf numFmtId="0" fontId="2" fillId="10" borderId="0" xfId="2" applyFill="1" applyProtection="1">
      <protection locked="0"/>
    </xf>
    <xf numFmtId="169" fontId="2" fillId="0" borderId="0" xfId="2" applyNumberFormat="1" applyProtection="1">
      <protection locked="0"/>
    </xf>
    <xf numFmtId="0" fontId="2" fillId="0" borderId="23" xfId="2" applyBorder="1" applyProtection="1">
      <protection locked="0"/>
    </xf>
    <xf numFmtId="0" fontId="2" fillId="0" borderId="15" xfId="2" applyBorder="1" applyProtection="1">
      <protection locked="0"/>
    </xf>
    <xf numFmtId="0" fontId="7" fillId="0" borderId="15" xfId="2" applyFont="1" applyBorder="1" applyProtection="1">
      <protection locked="0"/>
    </xf>
    <xf numFmtId="168" fontId="7" fillId="0" borderId="0" xfId="2" applyNumberFormat="1" applyFont="1" applyProtection="1">
      <protection locked="0"/>
    </xf>
    <xf numFmtId="3" fontId="2" fillId="0" borderId="0" xfId="2" applyNumberFormat="1" applyProtection="1">
      <protection locked="0"/>
    </xf>
    <xf numFmtId="0" fontId="7" fillId="2" borderId="0" xfId="2" applyFont="1" applyFill="1" applyAlignment="1" applyProtection="1">
      <alignment horizontal="right"/>
      <protection locked="0"/>
    </xf>
    <xf numFmtId="0" fontId="2" fillId="8" borderId="0" xfId="2" applyFill="1" applyProtection="1">
      <protection locked="0"/>
    </xf>
    <xf numFmtId="0" fontId="7" fillId="8" borderId="0" xfId="2" applyFont="1" applyFill="1" applyProtection="1">
      <protection locked="0"/>
    </xf>
    <xf numFmtId="0" fontId="31" fillId="8" borderId="0" xfId="1" applyFont="1" applyFill="1" applyAlignment="1" applyProtection="1">
      <protection locked="0"/>
    </xf>
    <xf numFmtId="0" fontId="32" fillId="10" borderId="0" xfId="1" applyFont="1" applyFill="1" applyAlignment="1" applyProtection="1">
      <protection locked="0"/>
    </xf>
    <xf numFmtId="0" fontId="2" fillId="0" borderId="0" xfId="2"/>
    <xf numFmtId="4" fontId="2" fillId="0" borderId="22" xfId="2" applyNumberFormat="1" applyBorder="1"/>
    <xf numFmtId="1" fontId="7" fillId="0" borderId="24" xfId="2" applyNumberFormat="1" applyFont="1" applyBorder="1"/>
    <xf numFmtId="1" fontId="2" fillId="0" borderId="0" xfId="2" applyNumberFormat="1"/>
    <xf numFmtId="167" fontId="7" fillId="2" borderId="0" xfId="2" applyNumberFormat="1" applyFont="1" applyFill="1"/>
    <xf numFmtId="0" fontId="27" fillId="0" borderId="0" xfId="0" applyFont="1" applyAlignment="1">
      <alignment horizontal="left" vertical="top"/>
    </xf>
    <xf numFmtId="0" fontId="0" fillId="0" borderId="0" xfId="0"/>
    <xf numFmtId="0" fontId="12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14" fillId="9" borderId="3" xfId="0" applyNumberFormat="1" applyFont="1" applyFill="1" applyBorder="1"/>
    <xf numFmtId="167" fontId="12" fillId="0" borderId="3" xfId="0" applyNumberFormat="1" applyFont="1" applyBorder="1"/>
    <xf numFmtId="167" fontId="25" fillId="0" borderId="3" xfId="0" applyNumberFormat="1" applyFont="1" applyBorder="1"/>
    <xf numFmtId="167" fontId="23" fillId="0" borderId="3" xfId="0" applyNumberFormat="1" applyFont="1" applyBorder="1"/>
    <xf numFmtId="167" fontId="26" fillId="9" borderId="3" xfId="0" applyNumberFormat="1" applyFont="1" applyFill="1" applyBorder="1"/>
    <xf numFmtId="167" fontId="2" fillId="0" borderId="3" xfId="0" applyNumberFormat="1" applyFont="1" applyBorder="1"/>
    <xf numFmtId="167" fontId="15" fillId="7" borderId="3" xfId="0" applyNumberFormat="1" applyFont="1" applyFill="1" applyBorder="1"/>
    <xf numFmtId="167" fontId="7" fillId="0" borderId="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7" fillId="0" borderId="18" xfId="0" applyNumberFormat="1" applyFont="1" applyBorder="1" applyAlignment="1">
      <alignment horizontal="right"/>
    </xf>
    <xf numFmtId="167" fontId="2" fillId="0" borderId="0" xfId="0" applyNumberFormat="1" applyFont="1" applyAlignment="1" applyProtection="1">
      <alignment horizontal="right"/>
      <protection locked="0"/>
    </xf>
    <xf numFmtId="167" fontId="7" fillId="0" borderId="28" xfId="0" applyNumberFormat="1" applyFont="1" applyBorder="1" applyAlignment="1">
      <alignment horizontal="right"/>
    </xf>
    <xf numFmtId="167" fontId="7" fillId="0" borderId="14" xfId="0" applyNumberFormat="1" applyFont="1" applyBorder="1" applyAlignment="1">
      <alignment horizontal="right"/>
    </xf>
    <xf numFmtId="167" fontId="2" fillId="0" borderId="13" xfId="0" applyNumberFormat="1" applyFont="1" applyBorder="1" applyAlignment="1" applyProtection="1">
      <alignment horizontal="right"/>
      <protection locked="0"/>
    </xf>
    <xf numFmtId="167" fontId="29" fillId="0" borderId="39" xfId="0" applyNumberFormat="1" applyFont="1" applyBorder="1" applyAlignment="1">
      <alignment horizontal="right"/>
    </xf>
    <xf numFmtId="167" fontId="29" fillId="0" borderId="38" xfId="0" applyNumberFormat="1" applyFont="1" applyBorder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7" fontId="7" fillId="3" borderId="0" xfId="0" applyNumberFormat="1" applyFont="1" applyFill="1" applyAlignment="1" applyProtection="1">
      <alignment horizontal="right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30" xfId="0" applyFont="1" applyBorder="1" applyAlignment="1" applyProtection="1">
      <alignment horizontal="right"/>
      <protection locked="0"/>
    </xf>
    <xf numFmtId="0" fontId="2" fillId="4" borderId="31" xfId="0" applyFont="1" applyFill="1" applyBorder="1" applyAlignment="1" applyProtection="1">
      <alignment horizontal="right" wrapText="1"/>
      <protection locked="0"/>
    </xf>
    <xf numFmtId="0" fontId="2" fillId="4" borderId="0" xfId="0" applyFont="1" applyFill="1" applyAlignment="1" applyProtection="1">
      <alignment horizontal="right" wrapText="1"/>
      <protection locked="0"/>
    </xf>
    <xf numFmtId="0" fontId="2" fillId="4" borderId="32" xfId="0" applyFont="1" applyFill="1" applyBorder="1" applyAlignment="1" applyProtection="1">
      <alignment horizontal="right" wrapText="1"/>
      <protection locked="0"/>
    </xf>
    <xf numFmtId="0" fontId="2" fillId="5" borderId="31" xfId="0" applyFont="1" applyFill="1" applyBorder="1" applyAlignment="1" applyProtection="1">
      <alignment horizontal="right" wrapText="1"/>
      <protection locked="0"/>
    </xf>
    <xf numFmtId="0" fontId="2" fillId="5" borderId="0" xfId="0" applyFont="1" applyFill="1" applyAlignment="1" applyProtection="1">
      <alignment horizontal="right" wrapText="1"/>
      <protection locked="0"/>
    </xf>
    <xf numFmtId="0" fontId="2" fillId="5" borderId="32" xfId="0" applyFont="1" applyFill="1" applyBorder="1" applyAlignment="1" applyProtection="1">
      <alignment horizontal="right" wrapText="1"/>
      <protection locked="0"/>
    </xf>
    <xf numFmtId="0" fontId="2" fillId="5" borderId="33" xfId="0" applyFont="1" applyFill="1" applyBorder="1" applyAlignment="1" applyProtection="1">
      <alignment horizontal="right" wrapText="1"/>
      <protection locked="0"/>
    </xf>
    <xf numFmtId="0" fontId="2" fillId="5" borderId="13" xfId="0" applyFont="1" applyFill="1" applyBorder="1" applyAlignment="1" applyProtection="1">
      <alignment horizontal="right" wrapText="1"/>
      <protection locked="0"/>
    </xf>
    <xf numFmtId="0" fontId="2" fillId="5" borderId="34" xfId="0" applyFont="1" applyFill="1" applyBorder="1" applyAlignment="1" applyProtection="1">
      <alignment horizontal="right" wrapText="1"/>
      <protection locked="0"/>
    </xf>
    <xf numFmtId="0" fontId="2" fillId="6" borderId="35" xfId="0" applyFont="1" applyFill="1" applyBorder="1" applyAlignment="1" applyProtection="1">
      <alignment horizontal="right" wrapText="1"/>
      <protection locked="0"/>
    </xf>
    <xf numFmtId="0" fontId="2" fillId="6" borderId="7" xfId="0" applyFont="1" applyFill="1" applyBorder="1" applyAlignment="1" applyProtection="1">
      <alignment horizontal="right" wrapText="1"/>
      <protection locked="0"/>
    </xf>
    <xf numFmtId="0" fontId="2" fillId="6" borderId="36" xfId="0" applyFont="1" applyFill="1" applyBorder="1" applyAlignment="1" applyProtection="1">
      <alignment horizontal="right" wrapText="1"/>
      <protection locked="0"/>
    </xf>
    <xf numFmtId="0" fontId="2" fillId="6" borderId="31" xfId="0" applyFont="1" applyFill="1" applyBorder="1" applyAlignment="1" applyProtection="1">
      <alignment horizontal="right" wrapText="1"/>
      <protection locked="0"/>
    </xf>
    <xf numFmtId="0" fontId="2" fillId="6" borderId="0" xfId="0" applyFont="1" applyFill="1" applyAlignment="1" applyProtection="1">
      <alignment horizontal="right" wrapText="1"/>
      <protection locked="0"/>
    </xf>
    <xf numFmtId="0" fontId="2" fillId="6" borderId="32" xfId="0" applyFont="1" applyFill="1" applyBorder="1" applyAlignment="1" applyProtection="1">
      <alignment horizontal="right" wrapText="1"/>
      <protection locked="0"/>
    </xf>
    <xf numFmtId="0" fontId="2" fillId="6" borderId="33" xfId="0" applyFont="1" applyFill="1" applyBorder="1" applyAlignment="1" applyProtection="1">
      <alignment horizontal="right" wrapText="1"/>
      <protection locked="0"/>
    </xf>
    <xf numFmtId="0" fontId="2" fillId="6" borderId="13" xfId="0" applyFont="1" applyFill="1" applyBorder="1" applyAlignment="1" applyProtection="1">
      <alignment horizontal="right" wrapText="1"/>
      <protection locked="0"/>
    </xf>
    <xf numFmtId="0" fontId="2" fillId="6" borderId="34" xfId="0" applyFont="1" applyFill="1" applyBorder="1" applyAlignment="1" applyProtection="1">
      <alignment horizontal="right" wrapText="1"/>
      <protection locked="0"/>
    </xf>
    <xf numFmtId="167" fontId="2" fillId="0" borderId="29" xfId="0" applyNumberFormat="1" applyFont="1" applyBorder="1" applyAlignment="1" applyProtection="1">
      <alignment horizontal="right"/>
      <protection locked="0"/>
    </xf>
    <xf numFmtId="3" fontId="8" fillId="0" borderId="7" xfId="0" applyNumberFormat="1" applyFont="1" applyBorder="1" applyAlignment="1" applyProtection="1">
      <alignment horizontal="right"/>
      <protection locked="0"/>
    </xf>
    <xf numFmtId="167" fontId="2" fillId="0" borderId="11" xfId="0" applyNumberFormat="1" applyFont="1" applyBorder="1" applyAlignment="1" applyProtection="1">
      <alignment horizontal="right"/>
      <protection locked="0"/>
    </xf>
    <xf numFmtId="167" fontId="7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/>
    </xf>
    <xf numFmtId="0" fontId="27" fillId="0" borderId="0" xfId="0" applyFont="1" applyAlignment="1">
      <alignment horizontal="left" vertical="top"/>
    </xf>
    <xf numFmtId="0" fontId="0" fillId="0" borderId="0" xfId="0"/>
    <xf numFmtId="0" fontId="12" fillId="0" borderId="17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7" fillId="0" borderId="37" xfId="2" applyFont="1" applyBorder="1" applyAlignment="1" applyProtection="1">
      <alignment horizontal="center"/>
      <protection locked="0"/>
    </xf>
    <xf numFmtId="0" fontId="7" fillId="0" borderId="10" xfId="2" applyFont="1" applyBorder="1" applyAlignment="1" applyProtection="1">
      <alignment horizontal="center"/>
      <protection locked="0"/>
    </xf>
    <xf numFmtId="0" fontId="11" fillId="8" borderId="37" xfId="1" applyFont="1" applyFill="1" applyBorder="1" applyAlignment="1" applyProtection="1">
      <alignment horizontal="center"/>
      <protection locked="0"/>
    </xf>
    <xf numFmtId="0" fontId="7" fillId="8" borderId="37" xfId="2" applyFont="1" applyFill="1" applyBorder="1" applyAlignment="1" applyProtection="1">
      <alignment horizontal="center"/>
      <protection locked="0"/>
    </xf>
    <xf numFmtId="0" fontId="7" fillId="8" borderId="10" xfId="2" applyFont="1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NIH Budget - MARCH 07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llinoisstate.edu/proposals/subawards/contractua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research.illinoisstate.edu/proposals/budgets/" TargetMode="External"/><Relationship Id="rId1" Type="http://schemas.openxmlformats.org/officeDocument/2006/relationships/hyperlink" Target="https://research.illinoisstate.edu/proposals/budgets/indirect-cost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guides.library.illinoisstate.edu/dataservices/DMP" TargetMode="External"/><Relationship Id="rId4" Type="http://schemas.openxmlformats.org/officeDocument/2006/relationships/hyperlink" Target="https://travel.illinoisstate.edu/reimbursemen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r.illinoisstate.edu/downloads/GA_Handbook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vel.illinoisstate.edu/reimbursements/lodging/maximum/" TargetMode="External"/><Relationship Id="rId2" Type="http://schemas.openxmlformats.org/officeDocument/2006/relationships/hyperlink" Target="https://ilstu.agilefleet.com/fleetcommander/login.asp" TargetMode="External"/><Relationship Id="rId1" Type="http://schemas.openxmlformats.org/officeDocument/2006/relationships/hyperlink" Target="https://travel.illinoisstate.edu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60"/>
  <sheetViews>
    <sheetView tabSelected="1" topLeftCell="A48" zoomScaleNormal="100" workbookViewId="0">
      <pane xSplit="1" topLeftCell="B1" activePane="topRight" state="frozen"/>
      <selection pane="topRight" activeCell="A74" sqref="A74"/>
    </sheetView>
  </sheetViews>
  <sheetFormatPr defaultColWidth="11.28515625" defaultRowHeight="12.75" x14ac:dyDescent="0.2"/>
  <cols>
    <col min="1" max="1" width="48.28515625" style="45" customWidth="1"/>
    <col min="2" max="3" width="13" style="42" customWidth="1"/>
    <col min="4" max="4" width="12.7109375" style="42" customWidth="1"/>
    <col min="5" max="5" width="11.7109375" style="43" customWidth="1"/>
    <col min="6" max="14" width="12.85546875" style="43" customWidth="1"/>
    <col min="15" max="15" width="17.7109375" style="44" customWidth="1"/>
    <col min="16" max="16" width="30.85546875" style="45" customWidth="1"/>
    <col min="17" max="17" width="10.5703125" style="42" customWidth="1"/>
    <col min="18" max="18" width="14.85546875" style="46" customWidth="1"/>
    <col min="19" max="19" width="21.7109375" style="42" customWidth="1"/>
    <col min="20" max="20" width="25.140625" style="42" customWidth="1"/>
    <col min="21" max="16384" width="11.28515625" style="42"/>
  </cols>
  <sheetData>
    <row r="1" spans="1:25" x14ac:dyDescent="0.2">
      <c r="A1" s="41" t="s">
        <v>128</v>
      </c>
      <c r="P1" s="154">
        <v>1.03</v>
      </c>
      <c r="Q1" s="45" t="s">
        <v>130</v>
      </c>
    </row>
    <row r="2" spans="1:25" ht="20.100000000000001" customHeight="1" x14ac:dyDescent="0.2">
      <c r="A2" s="47" t="s">
        <v>117</v>
      </c>
      <c r="B2" s="48"/>
      <c r="C2" s="48"/>
      <c r="D2" s="49"/>
      <c r="E2" s="205"/>
      <c r="F2" s="205"/>
      <c r="G2" s="50"/>
      <c r="H2" s="50"/>
      <c r="I2" s="50"/>
      <c r="J2" s="50"/>
      <c r="K2" s="50"/>
      <c r="L2" s="50"/>
      <c r="M2" s="50"/>
      <c r="N2" s="50"/>
      <c r="O2" s="51" t="s">
        <v>0</v>
      </c>
      <c r="P2" s="52" t="s">
        <v>25</v>
      </c>
      <c r="Q2" s="53" t="s">
        <v>107</v>
      </c>
    </row>
    <row r="3" spans="1:25" s="60" customFormat="1" ht="39" customHeight="1" x14ac:dyDescent="0.2">
      <c r="A3" s="54" t="s">
        <v>33</v>
      </c>
      <c r="B3" s="55" t="s">
        <v>112</v>
      </c>
      <c r="C3" s="55" t="s">
        <v>115</v>
      </c>
      <c r="D3" s="55" t="s">
        <v>5</v>
      </c>
      <c r="E3" s="56" t="s">
        <v>23</v>
      </c>
      <c r="F3" s="56" t="s">
        <v>24</v>
      </c>
      <c r="G3" s="57" t="s">
        <v>124</v>
      </c>
      <c r="H3" s="58" t="s">
        <v>125</v>
      </c>
      <c r="I3" s="57" t="s">
        <v>131</v>
      </c>
      <c r="J3" s="58" t="s">
        <v>132</v>
      </c>
      <c r="K3" s="57" t="s">
        <v>135</v>
      </c>
      <c r="L3" s="58" t="s">
        <v>136</v>
      </c>
      <c r="M3" s="57" t="s">
        <v>137</v>
      </c>
      <c r="N3" s="57" t="s">
        <v>138</v>
      </c>
      <c r="O3" s="59"/>
      <c r="P3" s="206" t="s">
        <v>32</v>
      </c>
      <c r="Q3" s="207"/>
      <c r="R3" s="207"/>
      <c r="S3" s="207"/>
    </row>
    <row r="4" spans="1:25" x14ac:dyDescent="0.2">
      <c r="A4" s="61" t="s">
        <v>116</v>
      </c>
      <c r="B4" s="62"/>
      <c r="C4" s="136">
        <f>B4 * P1</f>
        <v>0</v>
      </c>
      <c r="D4" s="63">
        <v>0</v>
      </c>
      <c r="E4" s="140">
        <f>SUM(D4*C4)</f>
        <v>0</v>
      </c>
      <c r="F4" s="137">
        <f>E4*R16</f>
        <v>0</v>
      </c>
      <c r="G4" s="137">
        <f>SUM(P1*C4*D4)</f>
        <v>0</v>
      </c>
      <c r="H4" s="137">
        <f>SUM(G4*R17)</f>
        <v>0</v>
      </c>
      <c r="I4" s="137">
        <f>SUM(P1*G4)</f>
        <v>0</v>
      </c>
      <c r="J4" s="137">
        <f>SUM(I4*R18)</f>
        <v>0</v>
      </c>
      <c r="K4" s="137">
        <f>SUM(P1*I4)</f>
        <v>0</v>
      </c>
      <c r="L4" s="137">
        <f>SUM(K4*R19)</f>
        <v>0</v>
      </c>
      <c r="M4" s="137">
        <f>SUM(P1*K4)</f>
        <v>0</v>
      </c>
      <c r="N4" s="137">
        <f>SUM(M4*R20)</f>
        <v>0</v>
      </c>
      <c r="O4" s="144">
        <f t="shared" ref="O4:O15" si="0">SUM(E4:N4)</f>
        <v>0</v>
      </c>
      <c r="P4" s="64"/>
      <c r="Q4" s="211" t="s">
        <v>106</v>
      </c>
      <c r="R4" s="212"/>
      <c r="S4" s="213"/>
    </row>
    <row r="5" spans="1:25" x14ac:dyDescent="0.2">
      <c r="A5" s="61"/>
      <c r="B5" s="62"/>
      <c r="C5" s="136">
        <f>B5 * P1</f>
        <v>0</v>
      </c>
      <c r="D5" s="65">
        <v>0</v>
      </c>
      <c r="E5" s="140">
        <f t="shared" ref="E5:E15" si="1">C5*D5</f>
        <v>0</v>
      </c>
      <c r="F5" s="138">
        <f>E5*R16</f>
        <v>0</v>
      </c>
      <c r="G5" s="138">
        <f>SUM(P1*C5*D5)</f>
        <v>0</v>
      </c>
      <c r="H5" s="138">
        <f>SUM(G5*R17)</f>
        <v>0</v>
      </c>
      <c r="I5" s="138">
        <f>SUM(P1*G5)</f>
        <v>0</v>
      </c>
      <c r="J5" s="138">
        <f>SUM(I5*R18)</f>
        <v>0</v>
      </c>
      <c r="K5" s="140">
        <f>SUM(P1*I5)</f>
        <v>0</v>
      </c>
      <c r="L5" s="139">
        <f>SUM(K5*R19)</f>
        <v>0</v>
      </c>
      <c r="M5" s="140">
        <f>SUM(P1*K5)</f>
        <v>0</v>
      </c>
      <c r="N5" s="139">
        <f>SUM(M5*R20)</f>
        <v>0</v>
      </c>
      <c r="O5" s="145">
        <f t="shared" si="0"/>
        <v>0</v>
      </c>
      <c r="Q5" s="211"/>
      <c r="R5" s="212"/>
      <c r="S5" s="213"/>
    </row>
    <row r="6" spans="1:25" x14ac:dyDescent="0.2">
      <c r="A6" s="61"/>
      <c r="B6" s="62"/>
      <c r="C6" s="136">
        <f>B6 * P1</f>
        <v>0</v>
      </c>
      <c r="D6" s="65">
        <v>0</v>
      </c>
      <c r="E6" s="140">
        <f t="shared" ref="E6:E11" si="2">C6*D6</f>
        <v>0</v>
      </c>
      <c r="F6" s="138">
        <f>E6*R16</f>
        <v>0</v>
      </c>
      <c r="G6" s="138">
        <f>SUM(P1*C6*D6)</f>
        <v>0</v>
      </c>
      <c r="H6" s="138">
        <f>SUM(G6*R17)</f>
        <v>0</v>
      </c>
      <c r="I6" s="138">
        <f>SUM(P1*G6)</f>
        <v>0</v>
      </c>
      <c r="J6" s="138">
        <f>SUM(I6*R18)</f>
        <v>0</v>
      </c>
      <c r="K6" s="140">
        <f>SUM(P1*I6)</f>
        <v>0</v>
      </c>
      <c r="L6" s="139">
        <f>SUM(K6*R19)</f>
        <v>0</v>
      </c>
      <c r="M6" s="140">
        <f>SUM(P1*K6)</f>
        <v>0</v>
      </c>
      <c r="N6" s="139">
        <f>SUM(M6*R20)</f>
        <v>0</v>
      </c>
      <c r="O6" s="145">
        <f t="shared" si="0"/>
        <v>0</v>
      </c>
      <c r="Q6" s="211"/>
      <c r="R6" s="212"/>
      <c r="S6" s="213"/>
    </row>
    <row r="7" spans="1:25" ht="12.6" customHeight="1" x14ac:dyDescent="0.2">
      <c r="A7" s="61"/>
      <c r="B7" s="62"/>
      <c r="C7" s="136">
        <f>B7 * P1</f>
        <v>0</v>
      </c>
      <c r="D7" s="65">
        <v>0</v>
      </c>
      <c r="E7" s="140">
        <f t="shared" si="2"/>
        <v>0</v>
      </c>
      <c r="F7" s="138">
        <f>E7*R16</f>
        <v>0</v>
      </c>
      <c r="G7" s="138">
        <f>SUM(P1*C7*D7)</f>
        <v>0</v>
      </c>
      <c r="H7" s="138">
        <f>SUM(G7*R17)</f>
        <v>0</v>
      </c>
      <c r="I7" s="138">
        <f>SUM(P1*G7)</f>
        <v>0</v>
      </c>
      <c r="J7" s="138">
        <f>SUM(I7*R18)</f>
        <v>0</v>
      </c>
      <c r="K7" s="140">
        <f>SUM(P1*I7)</f>
        <v>0</v>
      </c>
      <c r="L7" s="139">
        <f>SUM(K7*R19)</f>
        <v>0</v>
      </c>
      <c r="M7" s="140">
        <f>SUM(P1*K7)</f>
        <v>0</v>
      </c>
      <c r="N7" s="139">
        <f>SUM(M7*R20)</f>
        <v>0</v>
      </c>
      <c r="O7" s="145">
        <f t="shared" si="0"/>
        <v>0</v>
      </c>
      <c r="Q7" s="214" t="s">
        <v>105</v>
      </c>
      <c r="R7" s="215"/>
      <c r="S7" s="216"/>
    </row>
    <row r="8" spans="1:25" ht="12.4" customHeight="1" x14ac:dyDescent="0.2">
      <c r="A8" s="66" t="s">
        <v>109</v>
      </c>
      <c r="B8" s="62"/>
      <c r="C8" s="136">
        <f>B8 * P1</f>
        <v>0</v>
      </c>
      <c r="D8" s="65">
        <v>0</v>
      </c>
      <c r="E8" s="140">
        <f>C8*D8</f>
        <v>0</v>
      </c>
      <c r="F8" s="138">
        <f>E8*S16</f>
        <v>0</v>
      </c>
      <c r="G8" s="138">
        <f>SUM(P1*C8*D8)</f>
        <v>0</v>
      </c>
      <c r="H8" s="138">
        <f>SUM(S17*G8)</f>
        <v>0</v>
      </c>
      <c r="I8" s="138">
        <f>SUM(P1*G8)</f>
        <v>0</v>
      </c>
      <c r="J8" s="138">
        <f>SUM(S18*I8)</f>
        <v>0</v>
      </c>
      <c r="K8" s="140">
        <f>SUM(P1*I8)</f>
        <v>0</v>
      </c>
      <c r="L8" s="139">
        <f>SUM(K8*S19)</f>
        <v>0</v>
      </c>
      <c r="M8" s="140">
        <f>SUM(P1*K8)</f>
        <v>0</v>
      </c>
      <c r="N8" s="139">
        <f>SUM(M8*S20)</f>
        <v>0</v>
      </c>
      <c r="O8" s="145">
        <f t="shared" si="0"/>
        <v>0</v>
      </c>
      <c r="Q8" s="214"/>
      <c r="R8" s="215"/>
      <c r="S8" s="216"/>
    </row>
    <row r="9" spans="1:25" ht="12.6" customHeight="1" x14ac:dyDescent="0.2">
      <c r="A9" s="66"/>
      <c r="B9" s="62"/>
      <c r="C9" s="136">
        <f>B9 * P1</f>
        <v>0</v>
      </c>
      <c r="D9" s="65">
        <v>0</v>
      </c>
      <c r="E9" s="140">
        <f t="shared" si="2"/>
        <v>0</v>
      </c>
      <c r="F9" s="138">
        <f>E9*S16</f>
        <v>0</v>
      </c>
      <c r="G9" s="138">
        <f>SUM(P1*C9*D9)</f>
        <v>0</v>
      </c>
      <c r="H9" s="138">
        <f>SUM(S17*G9)</f>
        <v>0</v>
      </c>
      <c r="I9" s="138">
        <f>SUM(P1*G9)</f>
        <v>0</v>
      </c>
      <c r="J9" s="138">
        <f>SUM(S18*I9)</f>
        <v>0</v>
      </c>
      <c r="K9" s="140">
        <f>SUM(P1*I9)</f>
        <v>0</v>
      </c>
      <c r="L9" s="139">
        <f>SUM(K9*S19)</f>
        <v>0</v>
      </c>
      <c r="M9" s="140">
        <f>SUM(P1*K9)</f>
        <v>0</v>
      </c>
      <c r="N9" s="139">
        <f>SUM(M9*S20)</f>
        <v>0</v>
      </c>
      <c r="O9" s="145">
        <f t="shared" si="0"/>
        <v>0</v>
      </c>
      <c r="Q9" s="214"/>
      <c r="R9" s="215"/>
      <c r="S9" s="216"/>
    </row>
    <row r="10" spans="1:25" ht="12.95" customHeight="1" thickBot="1" x14ac:dyDescent="0.25">
      <c r="A10" s="66"/>
      <c r="B10" s="62"/>
      <c r="C10" s="136">
        <f>B10 * P1</f>
        <v>0</v>
      </c>
      <c r="D10" s="65">
        <v>0</v>
      </c>
      <c r="E10" s="140">
        <f t="shared" si="2"/>
        <v>0</v>
      </c>
      <c r="F10" s="138">
        <f>E10*S16</f>
        <v>0</v>
      </c>
      <c r="G10" s="138">
        <f>SUM(P1*C10*D10)</f>
        <v>0</v>
      </c>
      <c r="H10" s="138">
        <f>SUM(S17*G10)</f>
        <v>0</v>
      </c>
      <c r="I10" s="138">
        <f>SUM(P1*G10)</f>
        <v>0</v>
      </c>
      <c r="J10" s="138">
        <f>SUM(S18*I10)</f>
        <v>0</v>
      </c>
      <c r="K10" s="140">
        <f>SUM(P1*I10)</f>
        <v>0</v>
      </c>
      <c r="L10" s="139">
        <f>SUM(K10*S19)</f>
        <v>0</v>
      </c>
      <c r="M10" s="140">
        <f>SUM(P1*K10)</f>
        <v>0</v>
      </c>
      <c r="N10" s="139">
        <f>SUM(M10*S20)</f>
        <v>0</v>
      </c>
      <c r="O10" s="145">
        <f t="shared" si="0"/>
        <v>0</v>
      </c>
      <c r="Q10" s="217"/>
      <c r="R10" s="218"/>
      <c r="S10" s="219"/>
    </row>
    <row r="11" spans="1:25" ht="12.6" customHeight="1" thickTop="1" x14ac:dyDescent="0.2">
      <c r="A11" s="66"/>
      <c r="B11" s="62"/>
      <c r="C11" s="136">
        <f>B11 * P1</f>
        <v>0</v>
      </c>
      <c r="D11" s="65">
        <v>0</v>
      </c>
      <c r="E11" s="140">
        <f t="shared" si="2"/>
        <v>0</v>
      </c>
      <c r="F11" s="138">
        <f>E11*S16</f>
        <v>0</v>
      </c>
      <c r="G11" s="138">
        <f>SUM(P1*C11*D11)</f>
        <v>0</v>
      </c>
      <c r="H11" s="138">
        <f>SUM(S17*G11)</f>
        <v>0</v>
      </c>
      <c r="I11" s="138">
        <f>SUM(P1*G11)</f>
        <v>0</v>
      </c>
      <c r="J11" s="138">
        <f>SUM(S18*I11)</f>
        <v>0</v>
      </c>
      <c r="K11" s="140">
        <f>SUM(P1*I11)</f>
        <v>0</v>
      </c>
      <c r="L11" s="139">
        <f>SUM(K11*S19)</f>
        <v>0</v>
      </c>
      <c r="M11" s="140">
        <f>SUM(P1*K11)</f>
        <v>0</v>
      </c>
      <c r="N11" s="139">
        <f>SUM(M11*S20)</f>
        <v>0</v>
      </c>
      <c r="O11" s="145">
        <f t="shared" si="0"/>
        <v>0</v>
      </c>
      <c r="Q11" s="220" t="s">
        <v>129</v>
      </c>
      <c r="R11" s="221"/>
      <c r="S11" s="222"/>
    </row>
    <row r="12" spans="1:25" ht="12.6" customHeight="1" x14ac:dyDescent="0.2">
      <c r="A12" s="67" t="s">
        <v>127</v>
      </c>
      <c r="B12" s="62"/>
      <c r="C12" s="136">
        <f>B12 * P1</f>
        <v>0</v>
      </c>
      <c r="D12" s="65">
        <v>0</v>
      </c>
      <c r="E12" s="140">
        <f t="shared" si="1"/>
        <v>0</v>
      </c>
      <c r="F12" s="138">
        <f>E12*T16</f>
        <v>0</v>
      </c>
      <c r="G12" s="138">
        <f>SUM(P1*C12*D12)</f>
        <v>0</v>
      </c>
      <c r="H12" s="138">
        <f>SUM(G12*T17)</f>
        <v>0</v>
      </c>
      <c r="I12" s="138">
        <f>SUM(P1*G12)</f>
        <v>0</v>
      </c>
      <c r="J12" s="138">
        <f>SUM(I12*T18)</f>
        <v>0</v>
      </c>
      <c r="K12" s="140">
        <f>SUM(P1*I12)</f>
        <v>0</v>
      </c>
      <c r="L12" s="139">
        <f>SUM(K12*T19)</f>
        <v>0</v>
      </c>
      <c r="M12" s="140">
        <f>SUM(P1*K12)</f>
        <v>0</v>
      </c>
      <c r="N12" s="139">
        <f>SUM(M12*T20)</f>
        <v>0</v>
      </c>
      <c r="O12" s="145">
        <f t="shared" si="0"/>
        <v>0</v>
      </c>
      <c r="Q12" s="223"/>
      <c r="R12" s="224"/>
      <c r="S12" s="225"/>
    </row>
    <row r="13" spans="1:25" ht="12.6" customHeight="1" thickBot="1" x14ac:dyDescent="0.25">
      <c r="A13" s="67"/>
      <c r="B13" s="62"/>
      <c r="C13" s="136">
        <f>B13 * P1</f>
        <v>0</v>
      </c>
      <c r="D13" s="65">
        <v>0</v>
      </c>
      <c r="E13" s="140">
        <f t="shared" si="1"/>
        <v>0</v>
      </c>
      <c r="F13" s="138">
        <f>E13*T16</f>
        <v>0</v>
      </c>
      <c r="G13" s="138">
        <f>SUM(P1*C13*D13)</f>
        <v>0</v>
      </c>
      <c r="H13" s="138">
        <f>SUM(G13*T17)</f>
        <v>0</v>
      </c>
      <c r="I13" s="138">
        <f>SUM(P1*G13)</f>
        <v>0</v>
      </c>
      <c r="J13" s="138">
        <f>SUM(I13*T18)</f>
        <v>0</v>
      </c>
      <c r="K13" s="140">
        <f>SUM(P1*I13)</f>
        <v>0</v>
      </c>
      <c r="L13" s="139">
        <f>SUM(K13*T19)</f>
        <v>0</v>
      </c>
      <c r="M13" s="140">
        <f>SUM(P1*K13)</f>
        <v>0</v>
      </c>
      <c r="N13" s="139">
        <f>SUM(M13*T20)</f>
        <v>0</v>
      </c>
      <c r="O13" s="145">
        <f t="shared" si="0"/>
        <v>0</v>
      </c>
      <c r="Q13" s="226"/>
      <c r="R13" s="227"/>
      <c r="S13" s="228"/>
    </row>
    <row r="14" spans="1:25" ht="13.5" thickTop="1" x14ac:dyDescent="0.2">
      <c r="A14" s="67"/>
      <c r="B14" s="62"/>
      <c r="C14" s="136">
        <f>B14 * P1</f>
        <v>0</v>
      </c>
      <c r="D14" s="65">
        <v>0</v>
      </c>
      <c r="E14" s="140">
        <f t="shared" si="1"/>
        <v>0</v>
      </c>
      <c r="F14" s="138">
        <f>E14*T16</f>
        <v>0</v>
      </c>
      <c r="G14" s="138">
        <f>SUM(P1*C14*D14)</f>
        <v>0</v>
      </c>
      <c r="H14" s="138">
        <f>SUM(G14*T17)</f>
        <v>0</v>
      </c>
      <c r="I14" s="138">
        <f>SUM(P1*G14)</f>
        <v>0</v>
      </c>
      <c r="J14" s="138">
        <f>SUM(I14*T18)</f>
        <v>0</v>
      </c>
      <c r="K14" s="140">
        <f>SUM(P1*I14)</f>
        <v>0</v>
      </c>
      <c r="L14" s="139">
        <f>SUM(K14*T19)</f>
        <v>0</v>
      </c>
      <c r="M14" s="140">
        <f>SUM(P1*K14)</f>
        <v>0</v>
      </c>
      <c r="N14" s="139">
        <f>SUM(M14*T20)</f>
        <v>0</v>
      </c>
      <c r="O14" s="145">
        <f t="shared" si="0"/>
        <v>0</v>
      </c>
      <c r="Q14" s="208" t="s">
        <v>17</v>
      </c>
      <c r="R14" s="209"/>
      <c r="S14" s="209"/>
      <c r="T14" s="210"/>
    </row>
    <row r="15" spans="1:25" ht="12.75" customHeight="1" thickBot="1" x14ac:dyDescent="0.25">
      <c r="A15" s="67"/>
      <c r="B15" s="62"/>
      <c r="C15" s="136">
        <f>B15 * P1</f>
        <v>0</v>
      </c>
      <c r="D15" s="65">
        <v>0</v>
      </c>
      <c r="E15" s="140">
        <f t="shared" si="1"/>
        <v>0</v>
      </c>
      <c r="F15" s="138">
        <f>E15*T16</f>
        <v>0</v>
      </c>
      <c r="G15" s="138">
        <f>SUM(P1*C15*D15)</f>
        <v>0</v>
      </c>
      <c r="H15" s="138">
        <f>SUM(G15*T17)</f>
        <v>0</v>
      </c>
      <c r="I15" s="138">
        <f>SUM(P1*G15)</f>
        <v>0</v>
      </c>
      <c r="J15" s="138">
        <f>SUM(I15*T18)</f>
        <v>0</v>
      </c>
      <c r="K15" s="143">
        <f>SUM(P1*I15)</f>
        <v>0</v>
      </c>
      <c r="L15" s="139">
        <f>SUM(K15*T19)</f>
        <v>0</v>
      </c>
      <c r="M15" s="143">
        <f>SUM(P1*K15)</f>
        <v>0</v>
      </c>
      <c r="N15" s="139">
        <f>SUM(M15*T20)</f>
        <v>0</v>
      </c>
      <c r="O15" s="145">
        <f t="shared" si="0"/>
        <v>0</v>
      </c>
      <c r="Q15" s="68"/>
      <c r="R15" s="69" t="s">
        <v>19</v>
      </c>
      <c r="S15" s="70" t="s">
        <v>20</v>
      </c>
      <c r="T15" s="71" t="s">
        <v>21</v>
      </c>
      <c r="Y15" s="60"/>
    </row>
    <row r="16" spans="1:25" ht="13.5" thickTop="1" x14ac:dyDescent="0.2">
      <c r="A16" s="72" t="s">
        <v>12</v>
      </c>
      <c r="B16" s="73"/>
      <c r="C16" s="73"/>
      <c r="D16" s="73"/>
      <c r="E16" s="141">
        <f>SUM(E4:E15)</f>
        <v>0</v>
      </c>
      <c r="F16" s="74"/>
      <c r="G16" s="142">
        <f>SUM(G4:G15)</f>
        <v>0</v>
      </c>
      <c r="H16" s="74"/>
      <c r="I16" s="142">
        <f>SUM(I4:I15)</f>
        <v>0</v>
      </c>
      <c r="J16" s="74"/>
      <c r="K16" s="142">
        <f>SUM(K4:K15)</f>
        <v>0</v>
      </c>
      <c r="L16" s="74"/>
      <c r="M16" s="142">
        <f>SUM(M4:M15)</f>
        <v>0</v>
      </c>
      <c r="N16" s="74"/>
      <c r="O16" s="146">
        <f>SUM(E16,G16,I16,K16,M16)</f>
        <v>0</v>
      </c>
      <c r="Q16" s="68" t="s">
        <v>15</v>
      </c>
      <c r="R16" s="155">
        <v>0.29599999999999999</v>
      </c>
      <c r="S16" s="155">
        <v>0.47599999999999998</v>
      </c>
      <c r="T16" s="155">
        <v>7.6499999999999999E-2</v>
      </c>
    </row>
    <row r="17" spans="1:20" ht="13.5" thickBot="1" x14ac:dyDescent="0.25">
      <c r="A17" s="72" t="s">
        <v>13</v>
      </c>
      <c r="B17" s="75"/>
      <c r="C17" s="75"/>
      <c r="D17" s="75"/>
      <c r="E17" s="76"/>
      <c r="F17" s="147">
        <f>SUM(F4:F15)</f>
        <v>0</v>
      </c>
      <c r="G17" s="77"/>
      <c r="H17" s="147">
        <f>SUM(H4:H15)</f>
        <v>0</v>
      </c>
      <c r="I17" s="77"/>
      <c r="J17" s="147">
        <f>SUM(J4:J15)</f>
        <v>0</v>
      </c>
      <c r="K17" s="77"/>
      <c r="L17" s="147">
        <f>SUM(L4:L15)</f>
        <v>0</v>
      </c>
      <c r="M17" s="77"/>
      <c r="N17" s="147">
        <f>SUM(N4:N15)</f>
        <v>0</v>
      </c>
      <c r="O17" s="148">
        <f>SUM(F17,H17,J17,L17,N17)</f>
        <v>0</v>
      </c>
      <c r="Q17" s="78" t="s">
        <v>126</v>
      </c>
      <c r="R17" s="156">
        <v>0.29599999999999999</v>
      </c>
      <c r="S17" s="156">
        <v>0.47599999999999998</v>
      </c>
      <c r="T17" s="156">
        <v>7.6499999999999999E-2</v>
      </c>
    </row>
    <row r="18" spans="1:20" ht="13.5" thickTop="1" x14ac:dyDescent="0.2">
      <c r="A18" s="79" t="s">
        <v>14</v>
      </c>
      <c r="B18" s="80"/>
      <c r="C18" s="80"/>
      <c r="D18" s="80"/>
      <c r="E18" s="199">
        <f>SUM(F17,E16)</f>
        <v>0</v>
      </c>
      <c r="F18" s="199"/>
      <c r="G18" s="199">
        <f>SUM(H17,G16)</f>
        <v>0</v>
      </c>
      <c r="H18" s="199"/>
      <c r="I18" s="199">
        <f>SUM(J17,I16)</f>
        <v>0</v>
      </c>
      <c r="J18" s="199"/>
      <c r="K18" s="199">
        <f>SUM(L17,K16)</f>
        <v>0</v>
      </c>
      <c r="L18" s="199"/>
      <c r="M18" s="199">
        <f>SUM(N17,M16)</f>
        <v>0</v>
      </c>
      <c r="N18" s="199"/>
      <c r="O18" s="149">
        <f>SUM(E18:N18)</f>
        <v>0</v>
      </c>
      <c r="Q18" s="68" t="s">
        <v>133</v>
      </c>
      <c r="R18" s="156">
        <v>0.29599999999999999</v>
      </c>
      <c r="S18" s="156">
        <v>0.47599999999999998</v>
      </c>
      <c r="T18" s="156">
        <v>7.6499999999999999E-2</v>
      </c>
    </row>
    <row r="19" spans="1:20" x14ac:dyDescent="0.2">
      <c r="A19" s="81"/>
      <c r="B19" s="75"/>
      <c r="C19" s="75"/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82"/>
      <c r="Q19" s="68" t="s">
        <v>134</v>
      </c>
      <c r="R19" s="156">
        <v>0.29599999999999999</v>
      </c>
      <c r="S19" s="156">
        <v>0.47599999999999998</v>
      </c>
      <c r="T19" s="156">
        <v>7.6499999999999999E-2</v>
      </c>
    </row>
    <row r="20" spans="1:20" x14ac:dyDescent="0.2">
      <c r="A20" s="72" t="s">
        <v>150</v>
      </c>
      <c r="B20" s="83"/>
      <c r="C20" s="83"/>
      <c r="D20" s="7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2"/>
      <c r="Q20" s="68" t="s">
        <v>139</v>
      </c>
      <c r="R20" s="156">
        <v>0.29599999999999999</v>
      </c>
      <c r="S20" s="156">
        <v>0.47599999999999998</v>
      </c>
      <c r="T20" s="156">
        <v>7.6499999999999999E-2</v>
      </c>
    </row>
    <row r="21" spans="1:20" x14ac:dyDescent="0.2">
      <c r="A21" s="85"/>
      <c r="B21" s="86"/>
      <c r="C21" s="86"/>
      <c r="D21" s="86"/>
      <c r="E21" s="198">
        <v>0</v>
      </c>
      <c r="F21" s="198"/>
      <c r="G21" s="198">
        <v>0</v>
      </c>
      <c r="H21" s="198"/>
      <c r="I21" s="198">
        <v>0</v>
      </c>
      <c r="J21" s="198"/>
      <c r="K21" s="198">
        <v>0</v>
      </c>
      <c r="L21" s="198"/>
      <c r="M21" s="198">
        <v>0</v>
      </c>
      <c r="N21" s="198"/>
      <c r="O21" s="145">
        <f>SUM(E21:N21)</f>
        <v>0</v>
      </c>
      <c r="R21" s="42"/>
    </row>
    <row r="22" spans="1:20" ht="13.5" thickBot="1" x14ac:dyDescent="0.25">
      <c r="A22" s="85"/>
      <c r="B22" s="86"/>
      <c r="C22" s="86"/>
      <c r="D22" s="86"/>
      <c r="E22" s="198">
        <v>0</v>
      </c>
      <c r="F22" s="198"/>
      <c r="G22" s="198">
        <v>0</v>
      </c>
      <c r="H22" s="198"/>
      <c r="I22" s="198">
        <v>0</v>
      </c>
      <c r="J22" s="198"/>
      <c r="K22" s="198">
        <v>0</v>
      </c>
      <c r="L22" s="198"/>
      <c r="M22" s="198">
        <v>0</v>
      </c>
      <c r="N22" s="198"/>
      <c r="O22" s="145">
        <f>SUM(E22:N22)</f>
        <v>0</v>
      </c>
      <c r="R22" s="42"/>
    </row>
    <row r="23" spans="1:20" ht="13.5" thickTop="1" x14ac:dyDescent="0.2">
      <c r="A23" s="87"/>
      <c r="B23" s="88"/>
      <c r="C23" s="88"/>
      <c r="D23" s="89" t="s">
        <v>8</v>
      </c>
      <c r="E23" s="204">
        <f>SUM(E21:F22)</f>
        <v>0</v>
      </c>
      <c r="F23" s="204"/>
      <c r="G23" s="204">
        <f>SUM(G21:H22)</f>
        <v>0</v>
      </c>
      <c r="H23" s="204"/>
      <c r="I23" s="204">
        <f>SUM(I21:J22)</f>
        <v>0</v>
      </c>
      <c r="J23" s="204"/>
      <c r="K23" s="204">
        <f>SUM(K21:L22)</f>
        <v>0</v>
      </c>
      <c r="L23" s="204"/>
      <c r="M23" s="204">
        <f>SUM(M21:N22)</f>
        <v>0</v>
      </c>
      <c r="N23" s="204"/>
      <c r="O23" s="146">
        <f>SUM(E23:N23)</f>
        <v>0</v>
      </c>
    </row>
    <row r="24" spans="1:20" ht="38.25" x14ac:dyDescent="0.2">
      <c r="A24" s="72" t="s">
        <v>34</v>
      </c>
      <c r="B24" s="83"/>
      <c r="C24" s="83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2"/>
      <c r="P24" s="47" t="s">
        <v>110</v>
      </c>
      <c r="Q24" s="90" t="s">
        <v>111</v>
      </c>
    </row>
    <row r="25" spans="1:20" x14ac:dyDescent="0.2">
      <c r="A25" s="91" t="s">
        <v>6</v>
      </c>
      <c r="B25" s="92"/>
      <c r="C25" s="92"/>
      <c r="D25" s="92"/>
      <c r="E25" s="198">
        <v>0</v>
      </c>
      <c r="F25" s="198"/>
      <c r="G25" s="198">
        <v>0</v>
      </c>
      <c r="H25" s="198"/>
      <c r="I25" s="198">
        <v>0</v>
      </c>
      <c r="J25" s="198"/>
      <c r="K25" s="198">
        <v>0</v>
      </c>
      <c r="L25" s="198"/>
      <c r="M25" s="198">
        <v>0</v>
      </c>
      <c r="N25" s="198"/>
      <c r="O25" s="145">
        <f>SUM(E25:N25)</f>
        <v>0</v>
      </c>
    </row>
    <row r="26" spans="1:20" ht="13.5" thickBot="1" x14ac:dyDescent="0.25">
      <c r="A26" s="91" t="s">
        <v>7</v>
      </c>
      <c r="B26" s="86"/>
      <c r="C26" s="86"/>
      <c r="D26" s="92"/>
      <c r="E26" s="198">
        <v>0</v>
      </c>
      <c r="F26" s="198"/>
      <c r="G26" s="198">
        <v>0</v>
      </c>
      <c r="H26" s="198"/>
      <c r="I26" s="198">
        <v>0</v>
      </c>
      <c r="J26" s="198"/>
      <c r="K26" s="198">
        <v>0</v>
      </c>
      <c r="L26" s="198"/>
      <c r="M26" s="201">
        <v>0</v>
      </c>
      <c r="N26" s="229"/>
      <c r="O26" s="145">
        <f>SUM(E26:N26)</f>
        <v>0</v>
      </c>
    </row>
    <row r="27" spans="1:20" ht="13.5" thickTop="1" x14ac:dyDescent="0.2">
      <c r="A27" s="93"/>
      <c r="B27" s="88"/>
      <c r="C27" s="88"/>
      <c r="D27" s="89" t="s">
        <v>9</v>
      </c>
      <c r="E27" s="204">
        <f>SUM(E25:F26)</f>
        <v>0</v>
      </c>
      <c r="F27" s="204"/>
      <c r="G27" s="204">
        <f>SUM(G25:H26)</f>
        <v>0</v>
      </c>
      <c r="H27" s="204"/>
      <c r="I27" s="204">
        <f>SUM(I25:J26)</f>
        <v>0</v>
      </c>
      <c r="J27" s="204"/>
      <c r="K27" s="204">
        <f>SUM(K25:L26)</f>
        <v>0</v>
      </c>
      <c r="L27" s="204"/>
      <c r="M27" s="204">
        <f>SUM(M25:N26)</f>
        <v>0</v>
      </c>
      <c r="N27" s="204"/>
      <c r="O27" s="146">
        <f>SUM(E27:N27)</f>
        <v>0</v>
      </c>
    </row>
    <row r="28" spans="1:20" ht="38.25" x14ac:dyDescent="0.2">
      <c r="A28" s="72" t="s">
        <v>35</v>
      </c>
      <c r="B28" s="83"/>
      <c r="C28" s="83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94"/>
      <c r="P28" s="47" t="s">
        <v>40</v>
      </c>
    </row>
    <row r="29" spans="1:20" x14ac:dyDescent="0.2">
      <c r="A29" s="85" t="s">
        <v>79</v>
      </c>
      <c r="B29" s="92"/>
      <c r="C29" s="92"/>
      <c r="D29" s="92"/>
      <c r="E29" s="198">
        <v>0</v>
      </c>
      <c r="F29" s="198"/>
      <c r="G29" s="198">
        <v>0</v>
      </c>
      <c r="H29" s="198"/>
      <c r="I29" s="198">
        <v>0</v>
      </c>
      <c r="J29" s="198"/>
      <c r="K29" s="198">
        <v>0</v>
      </c>
      <c r="L29" s="198"/>
      <c r="M29" s="198">
        <v>0</v>
      </c>
      <c r="N29" s="198"/>
      <c r="O29" s="145">
        <f t="shared" ref="O29:O34" si="3">SUM(E29:N29)</f>
        <v>0</v>
      </c>
      <c r="Q29" s="42" t="s">
        <v>10</v>
      </c>
    </row>
    <row r="30" spans="1:20" x14ac:dyDescent="0.2">
      <c r="A30" s="85" t="s">
        <v>2</v>
      </c>
      <c r="B30" s="92"/>
      <c r="C30" s="92"/>
      <c r="D30" s="92"/>
      <c r="E30" s="198">
        <v>0</v>
      </c>
      <c r="F30" s="198"/>
      <c r="G30" s="198">
        <v>0</v>
      </c>
      <c r="H30" s="198"/>
      <c r="I30" s="198">
        <v>0</v>
      </c>
      <c r="J30" s="198"/>
      <c r="K30" s="198">
        <v>0</v>
      </c>
      <c r="L30" s="198"/>
      <c r="M30" s="198">
        <v>0</v>
      </c>
      <c r="N30" s="198"/>
      <c r="O30" s="145">
        <f t="shared" si="3"/>
        <v>0</v>
      </c>
    </row>
    <row r="31" spans="1:20" x14ac:dyDescent="0.2">
      <c r="A31" s="85" t="s">
        <v>3</v>
      </c>
      <c r="B31" s="92"/>
      <c r="C31" s="92"/>
      <c r="D31" s="92"/>
      <c r="E31" s="198">
        <v>0</v>
      </c>
      <c r="F31" s="198"/>
      <c r="G31" s="198">
        <v>0</v>
      </c>
      <c r="H31" s="198"/>
      <c r="I31" s="198">
        <v>0</v>
      </c>
      <c r="J31" s="198"/>
      <c r="K31" s="198">
        <v>0</v>
      </c>
      <c r="L31" s="198"/>
      <c r="M31" s="198">
        <v>0</v>
      </c>
      <c r="N31" s="198"/>
      <c r="O31" s="145">
        <f t="shared" si="3"/>
        <v>0</v>
      </c>
    </row>
    <row r="32" spans="1:20" x14ac:dyDescent="0.2">
      <c r="A32" s="85" t="s">
        <v>80</v>
      </c>
      <c r="B32" s="92"/>
      <c r="C32" s="92"/>
      <c r="D32" s="92"/>
      <c r="E32" s="198">
        <v>0</v>
      </c>
      <c r="F32" s="198"/>
      <c r="G32" s="198">
        <v>0</v>
      </c>
      <c r="H32" s="198"/>
      <c r="I32" s="198">
        <v>0</v>
      </c>
      <c r="J32" s="198"/>
      <c r="K32" s="198">
        <v>0</v>
      </c>
      <c r="L32" s="198"/>
      <c r="M32" s="198">
        <v>0</v>
      </c>
      <c r="N32" s="198"/>
      <c r="O32" s="145">
        <f t="shared" si="3"/>
        <v>0</v>
      </c>
    </row>
    <row r="33" spans="1:18" ht="13.5" thickBot="1" x14ac:dyDescent="0.25">
      <c r="A33" s="85"/>
      <c r="B33" s="92"/>
      <c r="C33" s="92"/>
      <c r="D33" s="92"/>
      <c r="E33" s="198">
        <v>0</v>
      </c>
      <c r="F33" s="198"/>
      <c r="G33" s="198">
        <v>0</v>
      </c>
      <c r="H33" s="198"/>
      <c r="I33" s="198">
        <v>0</v>
      </c>
      <c r="J33" s="198"/>
      <c r="K33" s="198">
        <v>0</v>
      </c>
      <c r="L33" s="198"/>
      <c r="M33" s="198">
        <v>0</v>
      </c>
      <c r="N33" s="198"/>
      <c r="O33" s="145">
        <f t="shared" si="3"/>
        <v>0</v>
      </c>
    </row>
    <row r="34" spans="1:18" ht="13.5" thickTop="1" x14ac:dyDescent="0.2">
      <c r="A34" s="95"/>
      <c r="B34" s="89"/>
      <c r="C34" s="89"/>
      <c r="D34" s="89" t="s">
        <v>4</v>
      </c>
      <c r="E34" s="204">
        <f>SUM(E29:F33)</f>
        <v>0</v>
      </c>
      <c r="F34" s="204"/>
      <c r="G34" s="202">
        <f>SUM(G29:H33)</f>
        <v>0</v>
      </c>
      <c r="H34" s="203"/>
      <c r="I34" s="202">
        <f>SUM(I29:J33)</f>
        <v>0</v>
      </c>
      <c r="J34" s="203"/>
      <c r="K34" s="202">
        <f>SUM(K29:L33)</f>
        <v>0</v>
      </c>
      <c r="L34" s="203"/>
      <c r="M34" s="202">
        <f>SUM(M29:N33)</f>
        <v>0</v>
      </c>
      <c r="N34" s="203"/>
      <c r="O34" s="146">
        <f t="shared" si="3"/>
        <v>0</v>
      </c>
    </row>
    <row r="35" spans="1:18" x14ac:dyDescent="0.2">
      <c r="A35" s="96" t="s">
        <v>41</v>
      </c>
      <c r="B35" s="97"/>
      <c r="C35" s="97"/>
      <c r="D35" s="97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2"/>
    </row>
    <row r="36" spans="1:18" x14ac:dyDescent="0.2">
      <c r="A36" s="85" t="s">
        <v>42</v>
      </c>
      <c r="B36" s="98"/>
      <c r="C36" s="98"/>
      <c r="D36" s="98"/>
      <c r="E36" s="198">
        <v>0</v>
      </c>
      <c r="F36" s="198"/>
      <c r="G36" s="198">
        <v>0</v>
      </c>
      <c r="H36" s="198"/>
      <c r="I36" s="198">
        <v>0</v>
      </c>
      <c r="J36" s="198"/>
      <c r="K36" s="198">
        <v>0</v>
      </c>
      <c r="L36" s="198"/>
      <c r="M36" s="198">
        <v>0</v>
      </c>
      <c r="N36" s="231"/>
      <c r="O36" s="145">
        <f>SUM(E36:N36)</f>
        <v>0</v>
      </c>
    </row>
    <row r="37" spans="1:18" x14ac:dyDescent="0.2">
      <c r="B37" s="86"/>
      <c r="C37" s="86"/>
      <c r="D37" s="92"/>
      <c r="E37" s="198">
        <v>0</v>
      </c>
      <c r="F37" s="198"/>
      <c r="G37" s="198">
        <v>0</v>
      </c>
      <c r="H37" s="198"/>
      <c r="I37" s="198">
        <v>0</v>
      </c>
      <c r="J37" s="198"/>
      <c r="K37" s="198">
        <v>0</v>
      </c>
      <c r="L37" s="198"/>
      <c r="M37" s="198">
        <v>0</v>
      </c>
      <c r="N37" s="231"/>
      <c r="O37" s="145">
        <f>SUM(E37:N37)</f>
        <v>0</v>
      </c>
    </row>
    <row r="38" spans="1:18" ht="13.5" thickBot="1" x14ac:dyDescent="0.25">
      <c r="B38" s="86"/>
      <c r="C38" s="86"/>
      <c r="D38" s="92"/>
      <c r="E38" s="198">
        <v>0</v>
      </c>
      <c r="F38" s="198"/>
      <c r="G38" s="198">
        <v>0</v>
      </c>
      <c r="H38" s="198"/>
      <c r="I38" s="198">
        <v>0</v>
      </c>
      <c r="J38" s="198"/>
      <c r="K38" s="198">
        <v>0</v>
      </c>
      <c r="L38" s="198"/>
      <c r="M38" s="198">
        <v>0</v>
      </c>
      <c r="N38" s="231"/>
      <c r="O38" s="145">
        <f>SUM(E38:N38)</f>
        <v>0</v>
      </c>
    </row>
    <row r="39" spans="1:18" ht="13.5" thickTop="1" x14ac:dyDescent="0.2">
      <c r="A39" s="87"/>
      <c r="B39" s="87"/>
      <c r="C39" s="230" t="s">
        <v>36</v>
      </c>
      <c r="D39" s="230"/>
      <c r="E39" s="199">
        <f>SUM(E36:F38)</f>
        <v>0</v>
      </c>
      <c r="F39" s="200"/>
      <c r="G39" s="199">
        <f>SUM(G36:H38)</f>
        <v>0</v>
      </c>
      <c r="H39" s="200"/>
      <c r="I39" s="199">
        <f>SUM(I36:J38)</f>
        <v>0</v>
      </c>
      <c r="J39" s="200"/>
      <c r="K39" s="199">
        <f>SUM(K36:L38)</f>
        <v>0</v>
      </c>
      <c r="L39" s="200"/>
      <c r="M39" s="199">
        <f>SUM(M36:N38)</f>
        <v>0</v>
      </c>
      <c r="N39" s="200"/>
      <c r="O39" s="146">
        <f>SUM(E39:N39)</f>
        <v>0</v>
      </c>
    </row>
    <row r="40" spans="1:18" x14ac:dyDescent="0.2">
      <c r="A40" s="72" t="s">
        <v>31</v>
      </c>
      <c r="B40" s="97"/>
      <c r="C40" s="97"/>
      <c r="D40" s="97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2"/>
      <c r="P40" s="90" t="s">
        <v>108</v>
      </c>
    </row>
    <row r="41" spans="1:18" x14ac:dyDescent="0.2">
      <c r="A41" s="85" t="s">
        <v>37</v>
      </c>
      <c r="B41" s="86"/>
      <c r="C41" s="86"/>
      <c r="D41" s="92"/>
      <c r="E41" s="198">
        <v>0</v>
      </c>
      <c r="F41" s="198"/>
      <c r="G41" s="198">
        <v>0</v>
      </c>
      <c r="H41" s="198"/>
      <c r="I41" s="198">
        <v>0</v>
      </c>
      <c r="J41" s="198"/>
      <c r="K41" s="198">
        <v>0</v>
      </c>
      <c r="L41" s="198"/>
      <c r="M41" s="198">
        <v>0</v>
      </c>
      <c r="N41" s="198"/>
      <c r="O41" s="145">
        <f t="shared" ref="O41:O53" si="4">SUM(E41:N41)</f>
        <v>0</v>
      </c>
    </row>
    <row r="42" spans="1:18" x14ac:dyDescent="0.2">
      <c r="A42" s="85" t="s">
        <v>38</v>
      </c>
      <c r="B42" s="86"/>
      <c r="C42" s="86"/>
      <c r="D42" s="92"/>
      <c r="E42" s="198">
        <v>0</v>
      </c>
      <c r="F42" s="198"/>
      <c r="G42" s="198">
        <v>0</v>
      </c>
      <c r="H42" s="198"/>
      <c r="I42" s="198">
        <v>0</v>
      </c>
      <c r="J42" s="198"/>
      <c r="K42" s="198">
        <v>0</v>
      </c>
      <c r="L42" s="198"/>
      <c r="M42" s="198">
        <v>0</v>
      </c>
      <c r="N42" s="198"/>
      <c r="O42" s="145">
        <f t="shared" si="4"/>
        <v>0</v>
      </c>
      <c r="R42" s="42"/>
    </row>
    <row r="43" spans="1:18" x14ac:dyDescent="0.2">
      <c r="A43" s="85" t="s">
        <v>83</v>
      </c>
      <c r="B43" s="99"/>
      <c r="C43" s="99"/>
      <c r="D43" s="99"/>
      <c r="E43" s="198">
        <v>0</v>
      </c>
      <c r="F43" s="198"/>
      <c r="G43" s="198">
        <v>0</v>
      </c>
      <c r="H43" s="198"/>
      <c r="I43" s="198">
        <v>0</v>
      </c>
      <c r="J43" s="198"/>
      <c r="K43" s="198">
        <v>0</v>
      </c>
      <c r="L43" s="198"/>
      <c r="M43" s="198">
        <v>0</v>
      </c>
      <c r="N43" s="198"/>
      <c r="O43" s="145">
        <f t="shared" si="4"/>
        <v>0</v>
      </c>
      <c r="P43" s="100"/>
    </row>
    <row r="44" spans="1:18" x14ac:dyDescent="0.2">
      <c r="A44" s="85" t="s">
        <v>84</v>
      </c>
      <c r="B44" s="99"/>
      <c r="C44" s="99"/>
      <c r="D44" s="99"/>
      <c r="E44" s="198">
        <v>0</v>
      </c>
      <c r="F44" s="198"/>
      <c r="G44" s="198">
        <v>0</v>
      </c>
      <c r="H44" s="198"/>
      <c r="I44" s="198">
        <v>0</v>
      </c>
      <c r="J44" s="198"/>
      <c r="K44" s="198">
        <v>0</v>
      </c>
      <c r="L44" s="198"/>
      <c r="M44" s="198">
        <v>0</v>
      </c>
      <c r="N44" s="198"/>
      <c r="O44" s="145">
        <f t="shared" si="4"/>
        <v>0</v>
      </c>
      <c r="P44" s="100"/>
    </row>
    <row r="45" spans="1:18" x14ac:dyDescent="0.2">
      <c r="A45" s="45" t="s">
        <v>39</v>
      </c>
      <c r="B45" s="99"/>
      <c r="C45" s="99"/>
      <c r="D45" s="99"/>
      <c r="E45" s="198">
        <v>0</v>
      </c>
      <c r="F45" s="198"/>
      <c r="G45" s="198">
        <v>0</v>
      </c>
      <c r="H45" s="198"/>
      <c r="I45" s="198">
        <v>0</v>
      </c>
      <c r="J45" s="198"/>
      <c r="K45" s="198">
        <v>0</v>
      </c>
      <c r="L45" s="198"/>
      <c r="M45" s="198">
        <v>0</v>
      </c>
      <c r="N45" s="198"/>
      <c r="O45" s="145">
        <f t="shared" si="4"/>
        <v>0</v>
      </c>
      <c r="P45" s="100"/>
    </row>
    <row r="46" spans="1:18" x14ac:dyDescent="0.2">
      <c r="A46" s="85" t="s">
        <v>18</v>
      </c>
      <c r="B46" s="99"/>
      <c r="C46" s="99"/>
      <c r="D46" s="99"/>
      <c r="E46" s="198">
        <v>0</v>
      </c>
      <c r="F46" s="198"/>
      <c r="G46" s="198">
        <v>0</v>
      </c>
      <c r="H46" s="198"/>
      <c r="I46" s="198">
        <v>0</v>
      </c>
      <c r="J46" s="198"/>
      <c r="K46" s="198">
        <v>0</v>
      </c>
      <c r="L46" s="198"/>
      <c r="M46" s="198">
        <v>0</v>
      </c>
      <c r="N46" s="198"/>
      <c r="O46" s="145">
        <f t="shared" si="4"/>
        <v>0</v>
      </c>
      <c r="P46" s="100"/>
    </row>
    <row r="47" spans="1:18" x14ac:dyDescent="0.2">
      <c r="A47" s="85" t="s">
        <v>27</v>
      </c>
      <c r="B47" s="99"/>
      <c r="C47" s="99"/>
      <c r="D47" s="99"/>
      <c r="E47" s="198">
        <v>0</v>
      </c>
      <c r="F47" s="198"/>
      <c r="G47" s="198">
        <v>0</v>
      </c>
      <c r="H47" s="198"/>
      <c r="I47" s="198">
        <v>0</v>
      </c>
      <c r="J47" s="198"/>
      <c r="K47" s="198">
        <v>0</v>
      </c>
      <c r="L47" s="198"/>
      <c r="M47" s="198">
        <v>0</v>
      </c>
      <c r="N47" s="198"/>
      <c r="O47" s="145">
        <f t="shared" si="4"/>
        <v>0</v>
      </c>
      <c r="P47" s="100"/>
    </row>
    <row r="48" spans="1:18" x14ac:dyDescent="0.2">
      <c r="A48" s="85" t="s">
        <v>81</v>
      </c>
      <c r="B48" s="99"/>
      <c r="C48" s="99"/>
      <c r="D48" s="99"/>
      <c r="E48" s="198">
        <v>0</v>
      </c>
      <c r="F48" s="198"/>
      <c r="G48" s="198">
        <v>0</v>
      </c>
      <c r="H48" s="198"/>
      <c r="I48" s="198">
        <v>0</v>
      </c>
      <c r="J48" s="198"/>
      <c r="K48" s="198">
        <v>0</v>
      </c>
      <c r="L48" s="198"/>
      <c r="M48" s="198">
        <v>0</v>
      </c>
      <c r="N48" s="198"/>
      <c r="O48" s="145">
        <f t="shared" si="4"/>
        <v>0</v>
      </c>
    </row>
    <row r="49" spans="1:18" x14ac:dyDescent="0.2">
      <c r="A49" s="85" t="s">
        <v>82</v>
      </c>
      <c r="B49" s="86"/>
      <c r="C49" s="86"/>
      <c r="D49" s="92"/>
      <c r="E49" s="198">
        <v>0</v>
      </c>
      <c r="F49" s="198"/>
      <c r="G49" s="198">
        <v>0</v>
      </c>
      <c r="H49" s="198"/>
      <c r="I49" s="198">
        <v>0</v>
      </c>
      <c r="J49" s="198"/>
      <c r="K49" s="198">
        <v>0</v>
      </c>
      <c r="L49" s="198"/>
      <c r="M49" s="198">
        <v>0</v>
      </c>
      <c r="N49" s="198"/>
      <c r="O49" s="145">
        <f t="shared" si="4"/>
        <v>0</v>
      </c>
      <c r="P49" s="45" t="s">
        <v>147</v>
      </c>
    </row>
    <row r="50" spans="1:18" x14ac:dyDescent="0.2">
      <c r="A50" s="85"/>
      <c r="B50" s="86"/>
      <c r="C50" s="86"/>
      <c r="D50" s="92"/>
      <c r="E50" s="198">
        <v>0</v>
      </c>
      <c r="F50" s="198"/>
      <c r="G50" s="198">
        <v>0</v>
      </c>
      <c r="H50" s="198"/>
      <c r="I50" s="198">
        <v>0</v>
      </c>
      <c r="J50" s="198"/>
      <c r="K50" s="198">
        <v>0</v>
      </c>
      <c r="L50" s="198"/>
      <c r="M50" s="198">
        <v>0</v>
      </c>
      <c r="N50" s="198"/>
      <c r="O50" s="145">
        <f t="shared" si="4"/>
        <v>0</v>
      </c>
    </row>
    <row r="51" spans="1:18" x14ac:dyDescent="0.2">
      <c r="A51" s="85"/>
      <c r="B51" s="86"/>
      <c r="C51" s="86"/>
      <c r="D51" s="92"/>
      <c r="E51" s="198">
        <v>0</v>
      </c>
      <c r="F51" s="198"/>
      <c r="G51" s="198">
        <v>0</v>
      </c>
      <c r="H51" s="198"/>
      <c r="I51" s="198">
        <v>0</v>
      </c>
      <c r="J51" s="198"/>
      <c r="K51" s="198">
        <v>0</v>
      </c>
      <c r="L51" s="198"/>
      <c r="M51" s="198">
        <v>0</v>
      </c>
      <c r="N51" s="198"/>
      <c r="O51" s="145">
        <f t="shared" si="4"/>
        <v>0</v>
      </c>
    </row>
    <row r="52" spans="1:18" ht="13.5" thickBot="1" x14ac:dyDescent="0.25">
      <c r="A52" s="85"/>
      <c r="B52" s="86"/>
      <c r="C52" s="86"/>
      <c r="D52" s="92"/>
      <c r="E52" s="198">
        <v>0</v>
      </c>
      <c r="F52" s="198"/>
      <c r="G52" s="198">
        <v>0</v>
      </c>
      <c r="H52" s="198"/>
      <c r="I52" s="198">
        <v>0</v>
      </c>
      <c r="J52" s="198"/>
      <c r="K52" s="198">
        <v>0</v>
      </c>
      <c r="L52" s="198"/>
      <c r="M52" s="201">
        <v>0</v>
      </c>
      <c r="N52" s="229"/>
      <c r="O52" s="145">
        <f t="shared" si="4"/>
        <v>0</v>
      </c>
    </row>
    <row r="53" spans="1:18" ht="13.5" thickTop="1" x14ac:dyDescent="0.2">
      <c r="A53" s="87"/>
      <c r="B53" s="87"/>
      <c r="C53" s="230" t="s">
        <v>26</v>
      </c>
      <c r="D53" s="230"/>
      <c r="E53" s="199">
        <f>SUM(E41:F52)</f>
        <v>0</v>
      </c>
      <c r="F53" s="200"/>
      <c r="G53" s="199">
        <f>SUM(G41:H52)</f>
        <v>0</v>
      </c>
      <c r="H53" s="200"/>
      <c r="I53" s="199">
        <f>SUM(I41:J52)</f>
        <v>0</v>
      </c>
      <c r="J53" s="200"/>
      <c r="K53" s="199">
        <f>SUM(K41:L52)</f>
        <v>0</v>
      </c>
      <c r="L53" s="200"/>
      <c r="M53" s="232">
        <f>SUM(M41:N52)</f>
        <v>0</v>
      </c>
      <c r="N53" s="232"/>
      <c r="O53" s="146">
        <f t="shared" si="4"/>
        <v>0</v>
      </c>
    </row>
    <row r="54" spans="1:18" x14ac:dyDescent="0.2">
      <c r="A54" s="101" t="s">
        <v>44</v>
      </c>
      <c r="B54" s="102"/>
      <c r="C54" s="102"/>
      <c r="D54" s="102"/>
      <c r="E54" s="103"/>
      <c r="F54" s="103"/>
      <c r="G54" s="84"/>
      <c r="H54" s="84"/>
      <c r="I54" s="84"/>
      <c r="J54" s="84"/>
      <c r="K54" s="84"/>
      <c r="L54" s="84"/>
      <c r="M54" s="84"/>
      <c r="N54" s="84"/>
      <c r="O54" s="104"/>
      <c r="P54" s="105"/>
      <c r="R54" s="42"/>
    </row>
    <row r="55" spans="1:18" x14ac:dyDescent="0.2">
      <c r="A55" s="101" t="s">
        <v>121</v>
      </c>
      <c r="B55" s="92"/>
      <c r="C55" s="92"/>
      <c r="D55" s="92"/>
      <c r="E55" s="198">
        <v>0</v>
      </c>
      <c r="F55" s="198"/>
      <c r="G55" s="198">
        <v>0</v>
      </c>
      <c r="H55" s="198"/>
      <c r="I55" s="198">
        <v>0</v>
      </c>
      <c r="J55" s="198"/>
      <c r="K55" s="198">
        <v>0</v>
      </c>
      <c r="L55" s="198"/>
      <c r="M55" s="198">
        <v>0</v>
      </c>
      <c r="N55" s="198"/>
      <c r="O55" s="150">
        <f>SUM(E55:N55)</f>
        <v>0</v>
      </c>
      <c r="P55" s="105"/>
      <c r="R55" s="42"/>
    </row>
    <row r="56" spans="1:18" x14ac:dyDescent="0.2">
      <c r="A56" s="101" t="s">
        <v>118</v>
      </c>
      <c r="B56" s="92"/>
      <c r="C56" s="92"/>
      <c r="D56" s="92"/>
      <c r="E56" s="198">
        <v>0</v>
      </c>
      <c r="F56" s="198"/>
      <c r="G56" s="198">
        <v>0</v>
      </c>
      <c r="H56" s="198"/>
      <c r="I56" s="198">
        <v>0</v>
      </c>
      <c r="J56" s="198"/>
      <c r="K56" s="198">
        <v>0</v>
      </c>
      <c r="L56" s="198"/>
      <c r="M56" s="198">
        <v>0</v>
      </c>
      <c r="N56" s="198"/>
      <c r="O56" s="150">
        <f t="shared" ref="O56:O60" si="5">SUM(E56:N56)</f>
        <v>0</v>
      </c>
      <c r="P56" s="105"/>
      <c r="R56" s="42"/>
    </row>
    <row r="57" spans="1:18" x14ac:dyDescent="0.2">
      <c r="A57" s="101" t="s">
        <v>122</v>
      </c>
      <c r="B57" s="92"/>
      <c r="C57" s="92"/>
      <c r="D57" s="92"/>
      <c r="E57" s="198">
        <v>0</v>
      </c>
      <c r="F57" s="198"/>
      <c r="G57" s="198">
        <v>0</v>
      </c>
      <c r="H57" s="198"/>
      <c r="I57" s="198">
        <v>0</v>
      </c>
      <c r="J57" s="198"/>
      <c r="K57" s="198">
        <v>0</v>
      </c>
      <c r="L57" s="198"/>
      <c r="M57" s="198">
        <v>0</v>
      </c>
      <c r="N57" s="198"/>
      <c r="O57" s="150">
        <f t="shared" si="5"/>
        <v>0</v>
      </c>
      <c r="P57" s="105"/>
      <c r="R57" s="42"/>
    </row>
    <row r="58" spans="1:18" x14ac:dyDescent="0.2">
      <c r="A58" s="101" t="s">
        <v>119</v>
      </c>
      <c r="B58" s="92"/>
      <c r="C58" s="92"/>
      <c r="D58" s="92"/>
      <c r="E58" s="198">
        <v>0</v>
      </c>
      <c r="F58" s="198"/>
      <c r="G58" s="198">
        <v>0</v>
      </c>
      <c r="H58" s="198"/>
      <c r="I58" s="198">
        <v>0</v>
      </c>
      <c r="J58" s="198"/>
      <c r="K58" s="198">
        <v>0</v>
      </c>
      <c r="L58" s="198"/>
      <c r="M58" s="198">
        <v>0</v>
      </c>
      <c r="N58" s="198"/>
      <c r="O58" s="150">
        <f t="shared" si="5"/>
        <v>0</v>
      </c>
      <c r="P58" s="105"/>
      <c r="R58" s="42"/>
    </row>
    <row r="59" spans="1:18" x14ac:dyDescent="0.2">
      <c r="A59" s="101" t="s">
        <v>123</v>
      </c>
      <c r="B59" s="92"/>
      <c r="C59" s="92"/>
      <c r="D59" s="92"/>
      <c r="E59" s="198">
        <v>0</v>
      </c>
      <c r="F59" s="198"/>
      <c r="G59" s="198">
        <v>0</v>
      </c>
      <c r="H59" s="198"/>
      <c r="I59" s="198">
        <v>0</v>
      </c>
      <c r="J59" s="198"/>
      <c r="K59" s="198">
        <v>0</v>
      </c>
      <c r="L59" s="198"/>
      <c r="M59" s="198">
        <v>0</v>
      </c>
      <c r="N59" s="198"/>
      <c r="O59" s="150">
        <f t="shared" si="5"/>
        <v>0</v>
      </c>
      <c r="P59" s="105"/>
      <c r="R59" s="42"/>
    </row>
    <row r="60" spans="1:18" ht="13.5" thickBot="1" x14ac:dyDescent="0.25">
      <c r="A60" s="106" t="s">
        <v>120</v>
      </c>
      <c r="B60" s="107"/>
      <c r="C60" s="108"/>
      <c r="D60" s="108"/>
      <c r="E60" s="201">
        <v>0</v>
      </c>
      <c r="F60" s="201"/>
      <c r="G60" s="201">
        <v>0</v>
      </c>
      <c r="H60" s="201"/>
      <c r="I60" s="201">
        <v>0</v>
      </c>
      <c r="J60" s="201"/>
      <c r="K60" s="201">
        <v>0</v>
      </c>
      <c r="L60" s="201"/>
      <c r="M60" s="201">
        <v>0</v>
      </c>
      <c r="N60" s="201"/>
      <c r="O60" s="150">
        <f t="shared" si="5"/>
        <v>0</v>
      </c>
      <c r="P60" s="105"/>
      <c r="R60" s="42"/>
    </row>
    <row r="61" spans="1:18" ht="13.5" thickTop="1" x14ac:dyDescent="0.2">
      <c r="A61" s="109"/>
      <c r="B61" s="99"/>
      <c r="C61" s="99"/>
      <c r="D61" s="99" t="s">
        <v>16</v>
      </c>
      <c r="E61" s="194">
        <f>SUM(E55:F60)</f>
        <v>0</v>
      </c>
      <c r="F61" s="194"/>
      <c r="G61" s="194">
        <f>SUM(G55:H60)</f>
        <v>0</v>
      </c>
      <c r="H61" s="194"/>
      <c r="I61" s="194">
        <f>SUM(I55:J60)</f>
        <v>0</v>
      </c>
      <c r="J61" s="194"/>
      <c r="K61" s="194">
        <f>SUM(K55:L60)</f>
        <v>0</v>
      </c>
      <c r="L61" s="194"/>
      <c r="M61" s="194">
        <f>SUM(M55:N60)</f>
        <v>0</v>
      </c>
      <c r="N61" s="194"/>
      <c r="O61" s="151">
        <f>SUM(E61:N61)</f>
        <v>0</v>
      </c>
      <c r="P61" s="105"/>
      <c r="R61" s="42"/>
    </row>
    <row r="62" spans="1:18" x14ac:dyDescent="0.2">
      <c r="A62" s="110"/>
      <c r="B62" s="111"/>
      <c r="C62" s="111"/>
      <c r="D62" s="111"/>
      <c r="E62" s="103"/>
      <c r="F62" s="103"/>
      <c r="G62" s="84"/>
      <c r="H62" s="84"/>
      <c r="I62" s="84"/>
      <c r="J62" s="84"/>
      <c r="K62" s="84"/>
      <c r="L62" s="84"/>
      <c r="M62" s="84"/>
      <c r="N62" s="84"/>
      <c r="O62" s="104"/>
      <c r="P62" s="105"/>
    </row>
    <row r="63" spans="1:18" ht="13.5" thickBot="1" x14ac:dyDescent="0.25">
      <c r="A63" s="112"/>
      <c r="B63" s="113"/>
      <c r="C63" s="113"/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6"/>
    </row>
    <row r="64" spans="1:18" x14ac:dyDescent="0.2">
      <c r="A64" s="72" t="s">
        <v>1</v>
      </c>
      <c r="B64" s="92"/>
      <c r="C64" s="92"/>
      <c r="D64" s="92"/>
      <c r="E64" s="195">
        <f>SUM(E61, E53,E39,E34,E27,E23,E18)</f>
        <v>0</v>
      </c>
      <c r="F64" s="195"/>
      <c r="G64" s="195">
        <f>SUM(G61,G53,G39,G34,G27,G23,G18)</f>
        <v>0</v>
      </c>
      <c r="H64" s="195"/>
      <c r="I64" s="195">
        <f>SUM(I61,I53,I39,I34,I27,I23,I18)</f>
        <v>0</v>
      </c>
      <c r="J64" s="195"/>
      <c r="K64" s="195">
        <f>SUM(K61,K53,K39,K34,K27,K23,K18)</f>
        <v>0</v>
      </c>
      <c r="L64" s="195"/>
      <c r="M64" s="195">
        <f>SUM(M61,M53,M39,M34,M27,M23,M18)</f>
        <v>0</v>
      </c>
      <c r="N64" s="195"/>
      <c r="O64" s="148">
        <f>SUM(E64:N64)</f>
        <v>0</v>
      </c>
      <c r="P64" s="45" t="s">
        <v>145</v>
      </c>
    </row>
    <row r="65" spans="1:21" x14ac:dyDescent="0.2">
      <c r="A65" s="81"/>
      <c r="B65" s="75"/>
      <c r="C65" s="75"/>
      <c r="D65" s="83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94"/>
      <c r="P65" s="117" t="s">
        <v>146</v>
      </c>
    </row>
    <row r="66" spans="1:21" x14ac:dyDescent="0.2">
      <c r="A66" s="118" t="s">
        <v>11</v>
      </c>
      <c r="B66" s="86"/>
      <c r="C66" s="86"/>
      <c r="D66" s="92"/>
      <c r="E66" s="195">
        <f>E64-E23-E34-E56-E58-E60</f>
        <v>0</v>
      </c>
      <c r="F66" s="195"/>
      <c r="G66" s="195">
        <f>G64-G23-G34-G56-G58-G60</f>
        <v>0</v>
      </c>
      <c r="H66" s="195"/>
      <c r="I66" s="195">
        <f>I64-I23-I34-I56-I58-I60</f>
        <v>0</v>
      </c>
      <c r="J66" s="195"/>
      <c r="K66" s="195">
        <f>K64-K23-K34-K56-K58-K60</f>
        <v>0</v>
      </c>
      <c r="L66" s="195"/>
      <c r="M66" s="195">
        <f>M64-M23-M34-M56-M58-M60</f>
        <v>0</v>
      </c>
      <c r="N66" s="195"/>
      <c r="O66" s="148">
        <f>SUM(E66:N66)</f>
        <v>0</v>
      </c>
    </row>
    <row r="67" spans="1:21" x14ac:dyDescent="0.2">
      <c r="A67" s="81"/>
      <c r="B67" s="75"/>
      <c r="C67" s="75"/>
      <c r="D67" s="83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94"/>
      <c r="P67" s="100"/>
    </row>
    <row r="68" spans="1:21" x14ac:dyDescent="0.2">
      <c r="A68" s="90" t="s">
        <v>151</v>
      </c>
      <c r="B68" s="119"/>
      <c r="C68" s="119"/>
      <c r="D68" s="120">
        <v>0.48</v>
      </c>
      <c r="E68" s="196">
        <f>ROUND($D$68*E66,0)</f>
        <v>0</v>
      </c>
      <c r="F68" s="196"/>
      <c r="G68" s="196">
        <f>ROUND($D$68*G66,0)</f>
        <v>0</v>
      </c>
      <c r="H68" s="196"/>
      <c r="I68" s="196">
        <f>ROUND($D$68*I66,0)</f>
        <v>0</v>
      </c>
      <c r="J68" s="196"/>
      <c r="K68" s="196">
        <f>ROUND($D$68*K66,0)</f>
        <v>0</v>
      </c>
      <c r="L68" s="196"/>
      <c r="M68" s="196">
        <f>ROUND($D$68*M66,0)</f>
        <v>0</v>
      </c>
      <c r="N68" s="196"/>
      <c r="O68" s="152">
        <f>SUM(E68:N68)</f>
        <v>0</v>
      </c>
      <c r="P68" s="100"/>
    </row>
    <row r="69" spans="1:21" x14ac:dyDescent="0.2">
      <c r="A69" s="121"/>
      <c r="B69" s="83"/>
      <c r="C69" s="83"/>
      <c r="D69" s="83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94"/>
      <c r="P69" s="100"/>
    </row>
    <row r="70" spans="1:21" ht="12.95" customHeight="1" thickBot="1" x14ac:dyDescent="0.25">
      <c r="A70" s="122" t="s">
        <v>22</v>
      </c>
      <c r="B70" s="123"/>
      <c r="C70" s="123"/>
      <c r="D70" s="123"/>
      <c r="E70" s="197">
        <f>SUM(E64+E68)</f>
        <v>0</v>
      </c>
      <c r="F70" s="197"/>
      <c r="G70" s="197">
        <f>SUM(G64+G68)</f>
        <v>0</v>
      </c>
      <c r="H70" s="197"/>
      <c r="I70" s="197">
        <f>SUM(I64+I68)</f>
        <v>0</v>
      </c>
      <c r="J70" s="197"/>
      <c r="K70" s="197">
        <f>SUM(K64+K68)</f>
        <v>0</v>
      </c>
      <c r="L70" s="197"/>
      <c r="M70" s="197">
        <f>SUM(M64+M68)</f>
        <v>0</v>
      </c>
      <c r="N70" s="197"/>
      <c r="O70" s="153">
        <f>SUM(E70:N70)</f>
        <v>0</v>
      </c>
      <c r="P70" s="100"/>
    </row>
    <row r="71" spans="1:21" ht="13.5" thickTop="1" x14ac:dyDescent="0.2">
      <c r="A71" s="91" t="s">
        <v>152</v>
      </c>
      <c r="B71" s="75"/>
      <c r="C71" s="75"/>
      <c r="D71" s="83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124"/>
      <c r="P71" s="100"/>
    </row>
    <row r="72" spans="1:21" x14ac:dyDescent="0.2">
      <c r="A72" s="81"/>
      <c r="B72" s="75"/>
      <c r="C72" s="75"/>
      <c r="D72" s="83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124"/>
    </row>
    <row r="73" spans="1:21" x14ac:dyDescent="0.2">
      <c r="A73" s="125" t="s">
        <v>153</v>
      </c>
      <c r="B73" s="99"/>
      <c r="C73" s="99"/>
      <c r="O73" s="42"/>
    </row>
    <row r="74" spans="1:21" x14ac:dyDescent="0.2">
      <c r="A74" s="125" t="s">
        <v>77</v>
      </c>
      <c r="O74" s="42"/>
    </row>
    <row r="75" spans="1:21" x14ac:dyDescent="0.2">
      <c r="A75" s="126" t="s">
        <v>28</v>
      </c>
      <c r="B75" s="127"/>
      <c r="C75" s="127"/>
      <c r="D75" s="127"/>
      <c r="E75" s="128"/>
      <c r="O75" s="42"/>
    </row>
    <row r="76" spans="1:21" x14ac:dyDescent="0.2">
      <c r="A76" s="126"/>
      <c r="B76" s="126"/>
      <c r="C76" s="126" t="s">
        <v>78</v>
      </c>
      <c r="D76" s="127"/>
      <c r="E76" s="128"/>
      <c r="O76" s="129"/>
      <c r="R76" s="130"/>
      <c r="S76" s="131"/>
      <c r="T76" s="131"/>
    </row>
    <row r="77" spans="1:21" x14ac:dyDescent="0.2">
      <c r="A77" s="126"/>
      <c r="B77" s="132"/>
      <c r="C77" s="132" t="s">
        <v>29</v>
      </c>
      <c r="D77" s="133"/>
      <c r="E77" s="128"/>
      <c r="O77" s="129"/>
      <c r="P77" s="134"/>
    </row>
    <row r="78" spans="1:21" x14ac:dyDescent="0.2">
      <c r="A78" s="126"/>
      <c r="B78" s="132"/>
      <c r="C78" s="132" t="s">
        <v>30</v>
      </c>
      <c r="D78" s="133"/>
      <c r="E78" s="128"/>
      <c r="O78" s="42"/>
    </row>
    <row r="79" spans="1:21" x14ac:dyDescent="0.2">
      <c r="A79" s="126"/>
      <c r="B79" s="132"/>
      <c r="C79" s="132" t="s">
        <v>43</v>
      </c>
      <c r="D79" s="133"/>
      <c r="E79" s="135"/>
      <c r="O79" s="129"/>
    </row>
    <row r="80" spans="1:21" x14ac:dyDescent="0.2">
      <c r="O80" s="42"/>
      <c r="U80" s="131"/>
    </row>
    <row r="81" spans="15:15" x14ac:dyDescent="0.2">
      <c r="O81" s="42"/>
    </row>
    <row r="82" spans="15:15" x14ac:dyDescent="0.2">
      <c r="O82" s="42"/>
    </row>
    <row r="83" spans="15:15" x14ac:dyDescent="0.2">
      <c r="O83" s="42"/>
    </row>
    <row r="84" spans="15:15" x14ac:dyDescent="0.2">
      <c r="O84" s="42"/>
    </row>
    <row r="85" spans="15:15" x14ac:dyDescent="0.2">
      <c r="O85" s="42"/>
    </row>
    <row r="86" spans="15:15" x14ac:dyDescent="0.2">
      <c r="O86" s="42"/>
    </row>
    <row r="87" spans="15:15" x14ac:dyDescent="0.2">
      <c r="O87" s="42"/>
    </row>
    <row r="88" spans="15:15" x14ac:dyDescent="0.2">
      <c r="O88" s="42"/>
    </row>
    <row r="89" spans="15:15" x14ac:dyDescent="0.2">
      <c r="O89" s="42"/>
    </row>
    <row r="90" spans="15:15" x14ac:dyDescent="0.2">
      <c r="O90" s="42"/>
    </row>
    <row r="91" spans="15:15" x14ac:dyDescent="0.2">
      <c r="O91" s="42"/>
    </row>
    <row r="92" spans="15:15" x14ac:dyDescent="0.2">
      <c r="O92" s="42"/>
    </row>
    <row r="93" spans="15:15" x14ac:dyDescent="0.2">
      <c r="O93" s="42"/>
    </row>
    <row r="94" spans="15:15" x14ac:dyDescent="0.2">
      <c r="O94" s="42"/>
    </row>
    <row r="95" spans="15:15" x14ac:dyDescent="0.2">
      <c r="O95" s="42"/>
    </row>
    <row r="96" spans="15:15" x14ac:dyDescent="0.2">
      <c r="O96" s="42"/>
    </row>
    <row r="97" spans="15:15" x14ac:dyDescent="0.2">
      <c r="O97" s="42"/>
    </row>
    <row r="98" spans="15:15" x14ac:dyDescent="0.2">
      <c r="O98" s="42"/>
    </row>
    <row r="99" spans="15:15" x14ac:dyDescent="0.2">
      <c r="O99" s="42"/>
    </row>
    <row r="100" spans="15:15" x14ac:dyDescent="0.2">
      <c r="O100" s="42"/>
    </row>
    <row r="101" spans="15:15" x14ac:dyDescent="0.2">
      <c r="O101" s="42"/>
    </row>
    <row r="102" spans="15:15" x14ac:dyDescent="0.2">
      <c r="O102" s="42"/>
    </row>
    <row r="103" spans="15:15" x14ac:dyDescent="0.2">
      <c r="O103" s="42"/>
    </row>
    <row r="104" spans="15:15" x14ac:dyDescent="0.2">
      <c r="O104" s="42"/>
    </row>
    <row r="105" spans="15:15" x14ac:dyDescent="0.2">
      <c r="O105" s="42"/>
    </row>
    <row r="106" spans="15:15" x14ac:dyDescent="0.2">
      <c r="O106" s="42"/>
    </row>
    <row r="107" spans="15:15" x14ac:dyDescent="0.2">
      <c r="O107" s="42"/>
    </row>
    <row r="108" spans="15:15" x14ac:dyDescent="0.2">
      <c r="O108" s="42"/>
    </row>
    <row r="109" spans="15:15" x14ac:dyDescent="0.2">
      <c r="O109" s="42"/>
    </row>
    <row r="110" spans="15:15" x14ac:dyDescent="0.2">
      <c r="O110" s="42"/>
    </row>
    <row r="111" spans="15:15" x14ac:dyDescent="0.2">
      <c r="O111" s="42"/>
    </row>
    <row r="112" spans="15:15" x14ac:dyDescent="0.2">
      <c r="O112" s="42"/>
    </row>
    <row r="113" spans="15:15" x14ac:dyDescent="0.2">
      <c r="O113" s="42"/>
    </row>
    <row r="114" spans="15:15" x14ac:dyDescent="0.2">
      <c r="O114" s="42"/>
    </row>
    <row r="115" spans="15:15" x14ac:dyDescent="0.2">
      <c r="O115" s="42"/>
    </row>
    <row r="116" spans="15:15" x14ac:dyDescent="0.2">
      <c r="O116" s="42"/>
    </row>
    <row r="117" spans="15:15" x14ac:dyDescent="0.2">
      <c r="O117" s="42"/>
    </row>
    <row r="118" spans="15:15" x14ac:dyDescent="0.2">
      <c r="O118" s="42"/>
    </row>
    <row r="119" spans="15:15" x14ac:dyDescent="0.2">
      <c r="O119" s="42"/>
    </row>
    <row r="120" spans="15:15" x14ac:dyDescent="0.2">
      <c r="O120" s="42"/>
    </row>
    <row r="121" spans="15:15" x14ac:dyDescent="0.2">
      <c r="O121" s="42"/>
    </row>
    <row r="122" spans="15:15" x14ac:dyDescent="0.2">
      <c r="O122" s="42"/>
    </row>
    <row r="123" spans="15:15" x14ac:dyDescent="0.2">
      <c r="O123" s="42"/>
    </row>
    <row r="124" spans="15:15" x14ac:dyDescent="0.2">
      <c r="O124" s="42"/>
    </row>
    <row r="125" spans="15:15" x14ac:dyDescent="0.2">
      <c r="O125" s="42"/>
    </row>
    <row r="126" spans="15:15" x14ac:dyDescent="0.2">
      <c r="O126" s="42"/>
    </row>
    <row r="127" spans="15:15" x14ac:dyDescent="0.2">
      <c r="O127" s="42"/>
    </row>
    <row r="128" spans="15:15" x14ac:dyDescent="0.2">
      <c r="O128" s="42"/>
    </row>
    <row r="129" spans="15:15" x14ac:dyDescent="0.2">
      <c r="O129" s="42"/>
    </row>
    <row r="130" spans="15:15" x14ac:dyDescent="0.2">
      <c r="O130" s="42"/>
    </row>
    <row r="131" spans="15:15" x14ac:dyDescent="0.2">
      <c r="O131" s="42"/>
    </row>
    <row r="132" spans="15:15" x14ac:dyDescent="0.2">
      <c r="O132" s="42"/>
    </row>
    <row r="133" spans="15:15" x14ac:dyDescent="0.2">
      <c r="O133" s="42"/>
    </row>
    <row r="134" spans="15:15" x14ac:dyDescent="0.2">
      <c r="O134" s="42"/>
    </row>
    <row r="135" spans="15:15" x14ac:dyDescent="0.2">
      <c r="O135" s="42"/>
    </row>
    <row r="136" spans="15:15" x14ac:dyDescent="0.2">
      <c r="O136" s="42"/>
    </row>
    <row r="137" spans="15:15" x14ac:dyDescent="0.2">
      <c r="O137" s="42"/>
    </row>
    <row r="138" spans="15:15" x14ac:dyDescent="0.2">
      <c r="O138" s="42"/>
    </row>
    <row r="139" spans="15:15" x14ac:dyDescent="0.2">
      <c r="O139" s="42"/>
    </row>
    <row r="140" spans="15:15" x14ac:dyDescent="0.2">
      <c r="O140" s="42"/>
    </row>
    <row r="141" spans="15:15" x14ac:dyDescent="0.2">
      <c r="O141" s="42"/>
    </row>
    <row r="142" spans="15:15" x14ac:dyDescent="0.2">
      <c r="O142" s="42"/>
    </row>
    <row r="143" spans="15:15" x14ac:dyDescent="0.2">
      <c r="O143" s="42"/>
    </row>
    <row r="144" spans="15:15" x14ac:dyDescent="0.2">
      <c r="O144" s="42"/>
    </row>
    <row r="145" spans="15:15" x14ac:dyDescent="0.2">
      <c r="O145" s="42"/>
    </row>
    <row r="146" spans="15:15" x14ac:dyDescent="0.2">
      <c r="O146" s="42"/>
    </row>
    <row r="147" spans="15:15" x14ac:dyDescent="0.2">
      <c r="O147" s="42"/>
    </row>
    <row r="148" spans="15:15" x14ac:dyDescent="0.2">
      <c r="O148" s="42"/>
    </row>
    <row r="149" spans="15:15" x14ac:dyDescent="0.2">
      <c r="O149" s="42"/>
    </row>
    <row r="150" spans="15:15" x14ac:dyDescent="0.2">
      <c r="O150" s="42"/>
    </row>
    <row r="151" spans="15:15" x14ac:dyDescent="0.2">
      <c r="O151" s="42"/>
    </row>
    <row r="152" spans="15:15" x14ac:dyDescent="0.2">
      <c r="O152" s="42"/>
    </row>
    <row r="153" spans="15:15" x14ac:dyDescent="0.2">
      <c r="O153" s="42"/>
    </row>
    <row r="154" spans="15:15" x14ac:dyDescent="0.2">
      <c r="O154" s="42"/>
    </row>
    <row r="155" spans="15:15" x14ac:dyDescent="0.2">
      <c r="O155" s="42"/>
    </row>
    <row r="156" spans="15:15" x14ac:dyDescent="0.2">
      <c r="O156" s="42"/>
    </row>
    <row r="157" spans="15:15" x14ac:dyDescent="0.2">
      <c r="O157" s="42"/>
    </row>
    <row r="158" spans="15:15" x14ac:dyDescent="0.2">
      <c r="O158" s="42"/>
    </row>
    <row r="159" spans="15:15" x14ac:dyDescent="0.2">
      <c r="O159" s="42"/>
    </row>
    <row r="160" spans="15:15" x14ac:dyDescent="0.2">
      <c r="O160" s="42"/>
    </row>
    <row r="161" spans="15:15" x14ac:dyDescent="0.2">
      <c r="O161" s="42"/>
    </row>
    <row r="162" spans="15:15" x14ac:dyDescent="0.2">
      <c r="O162" s="42"/>
    </row>
    <row r="163" spans="15:15" x14ac:dyDescent="0.2">
      <c r="O163" s="42"/>
    </row>
    <row r="164" spans="15:15" x14ac:dyDescent="0.2">
      <c r="O164" s="42"/>
    </row>
    <row r="165" spans="15:15" x14ac:dyDescent="0.2">
      <c r="O165" s="42"/>
    </row>
    <row r="166" spans="15:15" x14ac:dyDescent="0.2">
      <c r="O166" s="42"/>
    </row>
    <row r="167" spans="15:15" x14ac:dyDescent="0.2">
      <c r="O167" s="42"/>
    </row>
    <row r="168" spans="15:15" x14ac:dyDescent="0.2">
      <c r="O168" s="42"/>
    </row>
    <row r="169" spans="15:15" x14ac:dyDescent="0.2">
      <c r="O169" s="42"/>
    </row>
    <row r="170" spans="15:15" x14ac:dyDescent="0.2">
      <c r="O170" s="42"/>
    </row>
    <row r="171" spans="15:15" x14ac:dyDescent="0.2">
      <c r="O171" s="42"/>
    </row>
    <row r="172" spans="15:15" x14ac:dyDescent="0.2">
      <c r="O172" s="42"/>
    </row>
    <row r="173" spans="15:15" x14ac:dyDescent="0.2">
      <c r="O173" s="42"/>
    </row>
    <row r="174" spans="15:15" x14ac:dyDescent="0.2">
      <c r="O174" s="42"/>
    </row>
    <row r="175" spans="15:15" x14ac:dyDescent="0.2">
      <c r="O175" s="42"/>
    </row>
    <row r="176" spans="15:15" x14ac:dyDescent="0.2">
      <c r="O176" s="42"/>
    </row>
    <row r="177" spans="15:15" x14ac:dyDescent="0.2">
      <c r="O177" s="42"/>
    </row>
    <row r="178" spans="15:15" x14ac:dyDescent="0.2">
      <c r="O178" s="42"/>
    </row>
    <row r="179" spans="15:15" x14ac:dyDescent="0.2">
      <c r="O179" s="42"/>
    </row>
    <row r="180" spans="15:15" x14ac:dyDescent="0.2">
      <c r="O180" s="42"/>
    </row>
    <row r="181" spans="15:15" x14ac:dyDescent="0.2">
      <c r="O181" s="42"/>
    </row>
    <row r="182" spans="15:15" x14ac:dyDescent="0.2">
      <c r="O182" s="42"/>
    </row>
    <row r="183" spans="15:15" x14ac:dyDescent="0.2">
      <c r="O183" s="42"/>
    </row>
    <row r="184" spans="15:15" x14ac:dyDescent="0.2">
      <c r="O184" s="42"/>
    </row>
    <row r="185" spans="15:15" x14ac:dyDescent="0.2">
      <c r="O185" s="42"/>
    </row>
    <row r="186" spans="15:15" x14ac:dyDescent="0.2">
      <c r="O186" s="42"/>
    </row>
    <row r="187" spans="15:15" x14ac:dyDescent="0.2">
      <c r="O187" s="42"/>
    </row>
    <row r="188" spans="15:15" x14ac:dyDescent="0.2">
      <c r="O188" s="42"/>
    </row>
    <row r="189" spans="15:15" x14ac:dyDescent="0.2">
      <c r="O189" s="42"/>
    </row>
    <row r="190" spans="15:15" x14ac:dyDescent="0.2">
      <c r="O190" s="42"/>
    </row>
    <row r="191" spans="15:15" x14ac:dyDescent="0.2">
      <c r="O191" s="42"/>
    </row>
    <row r="192" spans="15:15" x14ac:dyDescent="0.2">
      <c r="O192" s="42"/>
    </row>
    <row r="193" spans="15:15" x14ac:dyDescent="0.2">
      <c r="O193" s="42"/>
    </row>
    <row r="194" spans="15:15" x14ac:dyDescent="0.2">
      <c r="O194" s="42"/>
    </row>
    <row r="195" spans="15:15" x14ac:dyDescent="0.2">
      <c r="O195" s="42"/>
    </row>
    <row r="196" spans="15:15" x14ac:dyDescent="0.2">
      <c r="O196" s="42"/>
    </row>
    <row r="197" spans="15:15" x14ac:dyDescent="0.2">
      <c r="O197" s="42"/>
    </row>
    <row r="198" spans="15:15" x14ac:dyDescent="0.2">
      <c r="O198" s="42"/>
    </row>
    <row r="199" spans="15:15" x14ac:dyDescent="0.2">
      <c r="O199" s="42"/>
    </row>
    <row r="200" spans="15:15" x14ac:dyDescent="0.2">
      <c r="O200" s="42"/>
    </row>
    <row r="201" spans="15:15" x14ac:dyDescent="0.2">
      <c r="O201" s="42"/>
    </row>
    <row r="202" spans="15:15" x14ac:dyDescent="0.2">
      <c r="O202" s="42"/>
    </row>
    <row r="203" spans="15:15" x14ac:dyDescent="0.2">
      <c r="O203" s="42"/>
    </row>
    <row r="204" spans="15:15" x14ac:dyDescent="0.2">
      <c r="O204" s="42"/>
    </row>
    <row r="205" spans="15:15" x14ac:dyDescent="0.2">
      <c r="O205" s="42"/>
    </row>
    <row r="206" spans="15:15" x14ac:dyDescent="0.2">
      <c r="O206" s="42"/>
    </row>
    <row r="207" spans="15:15" x14ac:dyDescent="0.2">
      <c r="O207" s="42"/>
    </row>
    <row r="208" spans="15:15" x14ac:dyDescent="0.2">
      <c r="O208" s="42"/>
    </row>
    <row r="209" spans="15:15" x14ac:dyDescent="0.2">
      <c r="O209" s="42"/>
    </row>
    <row r="210" spans="15:15" x14ac:dyDescent="0.2">
      <c r="O210" s="42"/>
    </row>
    <row r="211" spans="15:15" x14ac:dyDescent="0.2">
      <c r="O211" s="42"/>
    </row>
    <row r="212" spans="15:15" x14ac:dyDescent="0.2">
      <c r="O212" s="42"/>
    </row>
    <row r="213" spans="15:15" x14ac:dyDescent="0.2">
      <c r="O213" s="42"/>
    </row>
    <row r="214" spans="15:15" x14ac:dyDescent="0.2">
      <c r="O214" s="42"/>
    </row>
    <row r="215" spans="15:15" x14ac:dyDescent="0.2">
      <c r="O215" s="42"/>
    </row>
    <row r="216" spans="15:15" x14ac:dyDescent="0.2">
      <c r="O216" s="42"/>
    </row>
    <row r="217" spans="15:15" x14ac:dyDescent="0.2">
      <c r="O217" s="42"/>
    </row>
    <row r="218" spans="15:15" x14ac:dyDescent="0.2">
      <c r="O218" s="42"/>
    </row>
    <row r="219" spans="15:15" x14ac:dyDescent="0.2">
      <c r="O219" s="42"/>
    </row>
    <row r="220" spans="15:15" x14ac:dyDescent="0.2">
      <c r="O220" s="42"/>
    </row>
    <row r="221" spans="15:15" x14ac:dyDescent="0.2">
      <c r="O221" s="42"/>
    </row>
    <row r="222" spans="15:15" x14ac:dyDescent="0.2">
      <c r="O222" s="42"/>
    </row>
    <row r="223" spans="15:15" x14ac:dyDescent="0.2">
      <c r="O223" s="42"/>
    </row>
    <row r="224" spans="15:15" x14ac:dyDescent="0.2">
      <c r="O224" s="42"/>
    </row>
    <row r="225" spans="15:15" x14ac:dyDescent="0.2">
      <c r="O225" s="42"/>
    </row>
    <row r="226" spans="15:15" x14ac:dyDescent="0.2">
      <c r="O226" s="42"/>
    </row>
    <row r="227" spans="15:15" x14ac:dyDescent="0.2">
      <c r="O227" s="42"/>
    </row>
    <row r="228" spans="15:15" x14ac:dyDescent="0.2">
      <c r="O228" s="42"/>
    </row>
    <row r="229" spans="15:15" x14ac:dyDescent="0.2">
      <c r="O229" s="42"/>
    </row>
    <row r="230" spans="15:15" x14ac:dyDescent="0.2">
      <c r="O230" s="42"/>
    </row>
    <row r="231" spans="15:15" x14ac:dyDescent="0.2">
      <c r="O231" s="42"/>
    </row>
    <row r="232" spans="15:15" x14ac:dyDescent="0.2">
      <c r="O232" s="42"/>
    </row>
    <row r="233" spans="15:15" x14ac:dyDescent="0.2">
      <c r="O233" s="42"/>
    </row>
    <row r="234" spans="15:15" x14ac:dyDescent="0.2">
      <c r="O234" s="42"/>
    </row>
    <row r="235" spans="15:15" x14ac:dyDescent="0.2">
      <c r="O235" s="42"/>
    </row>
    <row r="236" spans="15:15" x14ac:dyDescent="0.2">
      <c r="O236" s="42"/>
    </row>
    <row r="237" spans="15:15" x14ac:dyDescent="0.2">
      <c r="O237" s="42"/>
    </row>
    <row r="238" spans="15:15" x14ac:dyDescent="0.2">
      <c r="O238" s="42"/>
    </row>
    <row r="239" spans="15:15" x14ac:dyDescent="0.2">
      <c r="O239" s="42"/>
    </row>
    <row r="240" spans="15:15" x14ac:dyDescent="0.2">
      <c r="O240" s="42"/>
    </row>
    <row r="241" spans="15:15" x14ac:dyDescent="0.2">
      <c r="O241" s="42"/>
    </row>
    <row r="242" spans="15:15" x14ac:dyDescent="0.2">
      <c r="O242" s="42"/>
    </row>
    <row r="243" spans="15:15" x14ac:dyDescent="0.2">
      <c r="O243" s="42"/>
    </row>
    <row r="244" spans="15:15" x14ac:dyDescent="0.2">
      <c r="O244" s="42"/>
    </row>
    <row r="245" spans="15:15" x14ac:dyDescent="0.2">
      <c r="O245" s="42"/>
    </row>
    <row r="246" spans="15:15" x14ac:dyDescent="0.2">
      <c r="O246" s="42"/>
    </row>
    <row r="247" spans="15:15" x14ac:dyDescent="0.2">
      <c r="O247" s="42"/>
    </row>
    <row r="248" spans="15:15" x14ac:dyDescent="0.2">
      <c r="O248" s="42"/>
    </row>
    <row r="249" spans="15:15" x14ac:dyDescent="0.2">
      <c r="O249" s="42"/>
    </row>
    <row r="250" spans="15:15" x14ac:dyDescent="0.2">
      <c r="O250" s="42"/>
    </row>
    <row r="251" spans="15:15" x14ac:dyDescent="0.2">
      <c r="O251" s="42"/>
    </row>
    <row r="252" spans="15:15" x14ac:dyDescent="0.2">
      <c r="O252" s="42"/>
    </row>
    <row r="253" spans="15:15" x14ac:dyDescent="0.2">
      <c r="O253" s="42"/>
    </row>
    <row r="254" spans="15:15" x14ac:dyDescent="0.2">
      <c r="O254" s="42"/>
    </row>
    <row r="255" spans="15:15" x14ac:dyDescent="0.2">
      <c r="O255" s="42"/>
    </row>
    <row r="256" spans="15:15" x14ac:dyDescent="0.2">
      <c r="O256" s="42"/>
    </row>
    <row r="257" spans="15:15" x14ac:dyDescent="0.2">
      <c r="O257" s="42"/>
    </row>
    <row r="258" spans="15:15" x14ac:dyDescent="0.2">
      <c r="O258" s="42"/>
    </row>
    <row r="259" spans="15:15" x14ac:dyDescent="0.2">
      <c r="O259" s="42"/>
    </row>
    <row r="260" spans="15:15" x14ac:dyDescent="0.2">
      <c r="O260" s="42"/>
    </row>
    <row r="261" spans="15:15" x14ac:dyDescent="0.2">
      <c r="O261" s="42"/>
    </row>
    <row r="262" spans="15:15" x14ac:dyDescent="0.2">
      <c r="O262" s="42"/>
    </row>
    <row r="263" spans="15:15" x14ac:dyDescent="0.2">
      <c r="O263" s="42"/>
    </row>
    <row r="264" spans="15:15" x14ac:dyDescent="0.2">
      <c r="O264" s="42"/>
    </row>
    <row r="265" spans="15:15" x14ac:dyDescent="0.2">
      <c r="O265" s="42"/>
    </row>
    <row r="266" spans="15:15" x14ac:dyDescent="0.2">
      <c r="O266" s="42"/>
    </row>
    <row r="267" spans="15:15" x14ac:dyDescent="0.2">
      <c r="O267" s="42"/>
    </row>
    <row r="268" spans="15:15" x14ac:dyDescent="0.2">
      <c r="O268" s="42"/>
    </row>
    <row r="269" spans="15:15" x14ac:dyDescent="0.2">
      <c r="O269" s="42"/>
    </row>
    <row r="270" spans="15:15" x14ac:dyDescent="0.2">
      <c r="O270" s="42"/>
    </row>
    <row r="271" spans="15:15" x14ac:dyDescent="0.2">
      <c r="O271" s="42"/>
    </row>
    <row r="272" spans="15:15" x14ac:dyDescent="0.2">
      <c r="O272" s="42"/>
    </row>
    <row r="273" spans="15:15" x14ac:dyDescent="0.2">
      <c r="O273" s="42"/>
    </row>
    <row r="274" spans="15:15" x14ac:dyDescent="0.2">
      <c r="O274" s="42"/>
    </row>
    <row r="275" spans="15:15" x14ac:dyDescent="0.2">
      <c r="O275" s="42"/>
    </row>
    <row r="276" spans="15:15" x14ac:dyDescent="0.2">
      <c r="O276" s="42"/>
    </row>
    <row r="277" spans="15:15" x14ac:dyDescent="0.2">
      <c r="O277" s="42"/>
    </row>
    <row r="278" spans="15:15" x14ac:dyDescent="0.2">
      <c r="O278" s="42"/>
    </row>
    <row r="279" spans="15:15" x14ac:dyDescent="0.2">
      <c r="O279" s="42"/>
    </row>
    <row r="280" spans="15:15" x14ac:dyDescent="0.2">
      <c r="O280" s="42"/>
    </row>
    <row r="281" spans="15:15" x14ac:dyDescent="0.2">
      <c r="O281" s="42"/>
    </row>
    <row r="282" spans="15:15" x14ac:dyDescent="0.2">
      <c r="O282" s="42"/>
    </row>
    <row r="283" spans="15:15" x14ac:dyDescent="0.2">
      <c r="O283" s="42"/>
    </row>
    <row r="284" spans="15:15" x14ac:dyDescent="0.2">
      <c r="O284" s="42"/>
    </row>
    <row r="285" spans="15:15" x14ac:dyDescent="0.2">
      <c r="O285" s="42"/>
    </row>
    <row r="286" spans="15:15" x14ac:dyDescent="0.2">
      <c r="O286" s="42"/>
    </row>
    <row r="287" spans="15:15" x14ac:dyDescent="0.2">
      <c r="O287" s="42"/>
    </row>
    <row r="288" spans="15:15" x14ac:dyDescent="0.2">
      <c r="O288" s="42"/>
    </row>
    <row r="289" spans="15:15" x14ac:dyDescent="0.2">
      <c r="O289" s="42"/>
    </row>
    <row r="290" spans="15:15" x14ac:dyDescent="0.2">
      <c r="O290" s="42"/>
    </row>
    <row r="291" spans="15:15" x14ac:dyDescent="0.2">
      <c r="O291" s="42"/>
    </row>
    <row r="292" spans="15:15" x14ac:dyDescent="0.2">
      <c r="O292" s="42"/>
    </row>
    <row r="293" spans="15:15" x14ac:dyDescent="0.2">
      <c r="O293" s="42"/>
    </row>
    <row r="294" spans="15:15" x14ac:dyDescent="0.2">
      <c r="O294" s="42"/>
    </row>
    <row r="295" spans="15:15" x14ac:dyDescent="0.2">
      <c r="O295" s="42"/>
    </row>
    <row r="296" spans="15:15" x14ac:dyDescent="0.2">
      <c r="O296" s="42"/>
    </row>
    <row r="297" spans="15:15" x14ac:dyDescent="0.2">
      <c r="O297" s="42"/>
    </row>
    <row r="298" spans="15:15" x14ac:dyDescent="0.2">
      <c r="O298" s="42"/>
    </row>
    <row r="299" spans="15:15" x14ac:dyDescent="0.2">
      <c r="O299" s="42"/>
    </row>
    <row r="300" spans="15:15" x14ac:dyDescent="0.2">
      <c r="O300" s="42"/>
    </row>
    <row r="301" spans="15:15" x14ac:dyDescent="0.2">
      <c r="O301" s="42"/>
    </row>
    <row r="302" spans="15:15" x14ac:dyDescent="0.2">
      <c r="O302" s="42"/>
    </row>
    <row r="303" spans="15:15" x14ac:dyDescent="0.2">
      <c r="O303" s="42"/>
    </row>
    <row r="304" spans="15:15" x14ac:dyDescent="0.2">
      <c r="O304" s="42"/>
    </row>
    <row r="305" spans="15:15" x14ac:dyDescent="0.2">
      <c r="O305" s="42"/>
    </row>
    <row r="306" spans="15:15" x14ac:dyDescent="0.2">
      <c r="O306" s="42"/>
    </row>
    <row r="307" spans="15:15" x14ac:dyDescent="0.2">
      <c r="O307" s="42"/>
    </row>
    <row r="308" spans="15:15" x14ac:dyDescent="0.2">
      <c r="O308" s="42"/>
    </row>
    <row r="309" spans="15:15" x14ac:dyDescent="0.2">
      <c r="O309" s="42"/>
    </row>
    <row r="310" spans="15:15" x14ac:dyDescent="0.2">
      <c r="O310" s="42"/>
    </row>
    <row r="311" spans="15:15" x14ac:dyDescent="0.2">
      <c r="O311" s="42"/>
    </row>
    <row r="312" spans="15:15" x14ac:dyDescent="0.2">
      <c r="O312" s="42"/>
    </row>
    <row r="313" spans="15:15" x14ac:dyDescent="0.2">
      <c r="O313" s="42"/>
    </row>
    <row r="314" spans="15:15" x14ac:dyDescent="0.2">
      <c r="O314" s="42"/>
    </row>
    <row r="315" spans="15:15" x14ac:dyDescent="0.2">
      <c r="O315" s="42"/>
    </row>
    <row r="316" spans="15:15" x14ac:dyDescent="0.2">
      <c r="O316" s="42"/>
    </row>
    <row r="317" spans="15:15" x14ac:dyDescent="0.2">
      <c r="O317" s="42"/>
    </row>
    <row r="318" spans="15:15" x14ac:dyDescent="0.2">
      <c r="O318" s="42"/>
    </row>
    <row r="319" spans="15:15" x14ac:dyDescent="0.2">
      <c r="O319" s="42"/>
    </row>
    <row r="320" spans="15:15" x14ac:dyDescent="0.2">
      <c r="O320" s="42"/>
    </row>
    <row r="321" spans="15:15" x14ac:dyDescent="0.2">
      <c r="O321" s="42"/>
    </row>
    <row r="322" spans="15:15" x14ac:dyDescent="0.2">
      <c r="O322" s="42"/>
    </row>
    <row r="323" spans="15:15" x14ac:dyDescent="0.2">
      <c r="O323" s="42"/>
    </row>
    <row r="324" spans="15:15" x14ac:dyDescent="0.2">
      <c r="O324" s="42"/>
    </row>
    <row r="325" spans="15:15" x14ac:dyDescent="0.2">
      <c r="O325" s="42"/>
    </row>
    <row r="326" spans="15:15" x14ac:dyDescent="0.2">
      <c r="O326" s="42"/>
    </row>
    <row r="327" spans="15:15" x14ac:dyDescent="0.2">
      <c r="O327" s="42"/>
    </row>
    <row r="328" spans="15:15" x14ac:dyDescent="0.2">
      <c r="O328" s="42"/>
    </row>
    <row r="329" spans="15:15" x14ac:dyDescent="0.2">
      <c r="O329" s="42"/>
    </row>
    <row r="330" spans="15:15" x14ac:dyDescent="0.2">
      <c r="O330" s="42"/>
    </row>
    <row r="331" spans="15:15" x14ac:dyDescent="0.2">
      <c r="O331" s="42"/>
    </row>
    <row r="332" spans="15:15" x14ac:dyDescent="0.2">
      <c r="O332" s="42"/>
    </row>
    <row r="333" spans="15:15" x14ac:dyDescent="0.2">
      <c r="O333" s="42"/>
    </row>
    <row r="334" spans="15:15" x14ac:dyDescent="0.2">
      <c r="O334" s="42"/>
    </row>
    <row r="335" spans="15:15" x14ac:dyDescent="0.2">
      <c r="O335" s="42"/>
    </row>
    <row r="336" spans="15:15" x14ac:dyDescent="0.2">
      <c r="O336" s="42"/>
    </row>
    <row r="337" spans="15:15" x14ac:dyDescent="0.2">
      <c r="O337" s="42"/>
    </row>
    <row r="338" spans="15:15" x14ac:dyDescent="0.2">
      <c r="O338" s="42"/>
    </row>
    <row r="339" spans="15:15" x14ac:dyDescent="0.2">
      <c r="O339" s="42"/>
    </row>
    <row r="340" spans="15:15" x14ac:dyDescent="0.2">
      <c r="O340" s="42"/>
    </row>
    <row r="341" spans="15:15" x14ac:dyDescent="0.2">
      <c r="O341" s="42"/>
    </row>
    <row r="342" spans="15:15" x14ac:dyDescent="0.2">
      <c r="O342" s="42"/>
    </row>
    <row r="343" spans="15:15" x14ac:dyDescent="0.2">
      <c r="O343" s="42"/>
    </row>
    <row r="344" spans="15:15" x14ac:dyDescent="0.2">
      <c r="O344" s="42"/>
    </row>
    <row r="345" spans="15:15" x14ac:dyDescent="0.2">
      <c r="O345" s="42"/>
    </row>
    <row r="346" spans="15:15" x14ac:dyDescent="0.2">
      <c r="O346" s="42"/>
    </row>
    <row r="347" spans="15:15" x14ac:dyDescent="0.2">
      <c r="O347" s="42"/>
    </row>
    <row r="348" spans="15:15" x14ac:dyDescent="0.2">
      <c r="O348" s="42"/>
    </row>
    <row r="349" spans="15:15" x14ac:dyDescent="0.2">
      <c r="O349" s="42"/>
    </row>
    <row r="350" spans="15:15" x14ac:dyDescent="0.2">
      <c r="O350" s="42"/>
    </row>
    <row r="351" spans="15:15" x14ac:dyDescent="0.2">
      <c r="O351" s="42"/>
    </row>
    <row r="352" spans="15:15" x14ac:dyDescent="0.2">
      <c r="O352" s="42"/>
    </row>
    <row r="353" spans="15:15" x14ac:dyDescent="0.2">
      <c r="O353" s="42"/>
    </row>
    <row r="354" spans="15:15" x14ac:dyDescent="0.2">
      <c r="O354" s="42"/>
    </row>
    <row r="355" spans="15:15" x14ac:dyDescent="0.2">
      <c r="O355" s="42"/>
    </row>
    <row r="356" spans="15:15" x14ac:dyDescent="0.2">
      <c r="O356" s="42"/>
    </row>
    <row r="357" spans="15:15" x14ac:dyDescent="0.2">
      <c r="O357" s="42"/>
    </row>
    <row r="358" spans="15:15" x14ac:dyDescent="0.2">
      <c r="O358" s="42"/>
    </row>
    <row r="359" spans="15:15" x14ac:dyDescent="0.2">
      <c r="O359" s="42"/>
    </row>
    <row r="360" spans="15:15" x14ac:dyDescent="0.2">
      <c r="O360" s="42"/>
    </row>
    <row r="361" spans="15:15" x14ac:dyDescent="0.2">
      <c r="O361" s="42"/>
    </row>
    <row r="362" spans="15:15" x14ac:dyDescent="0.2">
      <c r="O362" s="42"/>
    </row>
    <row r="363" spans="15:15" x14ac:dyDescent="0.2">
      <c r="O363" s="42"/>
    </row>
    <row r="364" spans="15:15" x14ac:dyDescent="0.2">
      <c r="O364" s="42"/>
    </row>
    <row r="365" spans="15:15" x14ac:dyDescent="0.2">
      <c r="O365" s="42"/>
    </row>
    <row r="366" spans="15:15" x14ac:dyDescent="0.2">
      <c r="O366" s="42"/>
    </row>
    <row r="367" spans="15:15" x14ac:dyDescent="0.2">
      <c r="O367" s="42"/>
    </row>
    <row r="368" spans="15:15" x14ac:dyDescent="0.2">
      <c r="O368" s="42"/>
    </row>
    <row r="369" spans="15:15" x14ac:dyDescent="0.2">
      <c r="O369" s="42"/>
    </row>
    <row r="370" spans="15:15" x14ac:dyDescent="0.2">
      <c r="O370" s="42"/>
    </row>
    <row r="371" spans="15:15" x14ac:dyDescent="0.2">
      <c r="O371" s="42"/>
    </row>
    <row r="372" spans="15:15" x14ac:dyDescent="0.2">
      <c r="O372" s="42"/>
    </row>
    <row r="373" spans="15:15" x14ac:dyDescent="0.2">
      <c r="O373" s="42"/>
    </row>
    <row r="374" spans="15:15" x14ac:dyDescent="0.2">
      <c r="O374" s="42"/>
    </row>
    <row r="375" spans="15:15" x14ac:dyDescent="0.2">
      <c r="O375" s="42"/>
    </row>
    <row r="376" spans="15:15" x14ac:dyDescent="0.2">
      <c r="O376" s="42"/>
    </row>
    <row r="377" spans="15:15" x14ac:dyDescent="0.2">
      <c r="O377" s="42"/>
    </row>
    <row r="378" spans="15:15" x14ac:dyDescent="0.2">
      <c r="O378" s="42"/>
    </row>
    <row r="379" spans="15:15" x14ac:dyDescent="0.2">
      <c r="O379" s="42"/>
    </row>
    <row r="380" spans="15:15" x14ac:dyDescent="0.2">
      <c r="O380" s="42"/>
    </row>
    <row r="381" spans="15:15" x14ac:dyDescent="0.2">
      <c r="O381" s="42"/>
    </row>
    <row r="382" spans="15:15" x14ac:dyDescent="0.2">
      <c r="O382" s="42"/>
    </row>
    <row r="383" spans="15:15" x14ac:dyDescent="0.2">
      <c r="O383" s="42"/>
    </row>
    <row r="384" spans="15:15" x14ac:dyDescent="0.2">
      <c r="O384" s="42"/>
    </row>
    <row r="385" spans="15:15" x14ac:dyDescent="0.2">
      <c r="O385" s="42"/>
    </row>
    <row r="386" spans="15:15" x14ac:dyDescent="0.2">
      <c r="O386" s="42"/>
    </row>
    <row r="387" spans="15:15" x14ac:dyDescent="0.2">
      <c r="O387" s="42"/>
    </row>
    <row r="388" spans="15:15" x14ac:dyDescent="0.2">
      <c r="O388" s="42"/>
    </row>
    <row r="389" spans="15:15" x14ac:dyDescent="0.2">
      <c r="O389" s="42"/>
    </row>
    <row r="390" spans="15:15" x14ac:dyDescent="0.2">
      <c r="O390" s="42"/>
    </row>
    <row r="391" spans="15:15" x14ac:dyDescent="0.2">
      <c r="O391" s="42"/>
    </row>
    <row r="392" spans="15:15" x14ac:dyDescent="0.2">
      <c r="O392" s="42"/>
    </row>
    <row r="393" spans="15:15" x14ac:dyDescent="0.2">
      <c r="O393" s="42"/>
    </row>
    <row r="394" spans="15:15" x14ac:dyDescent="0.2">
      <c r="O394" s="42"/>
    </row>
    <row r="395" spans="15:15" x14ac:dyDescent="0.2">
      <c r="O395" s="42"/>
    </row>
    <row r="396" spans="15:15" x14ac:dyDescent="0.2">
      <c r="O396" s="42"/>
    </row>
    <row r="397" spans="15:15" x14ac:dyDescent="0.2">
      <c r="O397" s="42"/>
    </row>
    <row r="398" spans="15:15" x14ac:dyDescent="0.2">
      <c r="O398" s="42"/>
    </row>
    <row r="399" spans="15:15" x14ac:dyDescent="0.2">
      <c r="O399" s="42"/>
    </row>
    <row r="400" spans="15:15" x14ac:dyDescent="0.2">
      <c r="O400" s="42"/>
    </row>
    <row r="401" spans="15:15" x14ac:dyDescent="0.2">
      <c r="O401" s="42"/>
    </row>
    <row r="402" spans="15:15" x14ac:dyDescent="0.2">
      <c r="O402" s="42"/>
    </row>
    <row r="403" spans="15:15" x14ac:dyDescent="0.2">
      <c r="O403" s="42"/>
    </row>
    <row r="404" spans="15:15" x14ac:dyDescent="0.2">
      <c r="O404" s="42"/>
    </row>
    <row r="405" spans="15:15" x14ac:dyDescent="0.2">
      <c r="O405" s="42"/>
    </row>
    <row r="406" spans="15:15" x14ac:dyDescent="0.2">
      <c r="O406" s="42"/>
    </row>
    <row r="407" spans="15:15" x14ac:dyDescent="0.2">
      <c r="O407" s="42"/>
    </row>
    <row r="408" spans="15:15" x14ac:dyDescent="0.2">
      <c r="O408" s="42"/>
    </row>
    <row r="409" spans="15:15" x14ac:dyDescent="0.2">
      <c r="O409" s="42"/>
    </row>
    <row r="410" spans="15:15" x14ac:dyDescent="0.2">
      <c r="O410" s="42"/>
    </row>
    <row r="411" spans="15:15" x14ac:dyDescent="0.2">
      <c r="O411" s="42"/>
    </row>
    <row r="412" spans="15:15" x14ac:dyDescent="0.2">
      <c r="O412" s="42"/>
    </row>
    <row r="413" spans="15:15" x14ac:dyDescent="0.2">
      <c r="O413" s="42"/>
    </row>
    <row r="414" spans="15:15" x14ac:dyDescent="0.2">
      <c r="O414" s="42"/>
    </row>
    <row r="415" spans="15:15" x14ac:dyDescent="0.2">
      <c r="O415" s="42"/>
    </row>
    <row r="416" spans="15:15" x14ac:dyDescent="0.2">
      <c r="O416" s="42"/>
    </row>
    <row r="417" spans="15:15" x14ac:dyDescent="0.2">
      <c r="O417" s="42"/>
    </row>
    <row r="418" spans="15:15" x14ac:dyDescent="0.2">
      <c r="O418" s="42"/>
    </row>
    <row r="419" spans="15:15" x14ac:dyDescent="0.2">
      <c r="O419" s="42"/>
    </row>
    <row r="420" spans="15:15" x14ac:dyDescent="0.2">
      <c r="O420" s="42"/>
    </row>
    <row r="421" spans="15:15" x14ac:dyDescent="0.2">
      <c r="O421" s="42"/>
    </row>
    <row r="422" spans="15:15" x14ac:dyDescent="0.2">
      <c r="O422" s="42"/>
    </row>
    <row r="423" spans="15:15" x14ac:dyDescent="0.2">
      <c r="O423" s="42"/>
    </row>
    <row r="424" spans="15:15" x14ac:dyDescent="0.2">
      <c r="O424" s="42"/>
    </row>
    <row r="425" spans="15:15" x14ac:dyDescent="0.2">
      <c r="O425" s="42"/>
    </row>
    <row r="426" spans="15:15" x14ac:dyDescent="0.2">
      <c r="O426" s="42"/>
    </row>
    <row r="427" spans="15:15" x14ac:dyDescent="0.2">
      <c r="O427" s="42"/>
    </row>
    <row r="428" spans="15:15" x14ac:dyDescent="0.2">
      <c r="O428" s="42"/>
    </row>
    <row r="429" spans="15:15" x14ac:dyDescent="0.2">
      <c r="O429" s="42"/>
    </row>
    <row r="430" spans="15:15" x14ac:dyDescent="0.2">
      <c r="O430" s="42"/>
    </row>
    <row r="431" spans="15:15" x14ac:dyDescent="0.2">
      <c r="O431" s="42"/>
    </row>
    <row r="432" spans="15:15" x14ac:dyDescent="0.2">
      <c r="O432" s="42"/>
    </row>
    <row r="433" spans="15:15" x14ac:dyDescent="0.2">
      <c r="O433" s="42"/>
    </row>
    <row r="434" spans="15:15" x14ac:dyDescent="0.2">
      <c r="O434" s="42"/>
    </row>
    <row r="435" spans="15:15" x14ac:dyDescent="0.2">
      <c r="O435" s="42"/>
    </row>
    <row r="436" spans="15:15" x14ac:dyDescent="0.2">
      <c r="O436" s="42"/>
    </row>
    <row r="437" spans="15:15" x14ac:dyDescent="0.2">
      <c r="O437" s="42"/>
    </row>
    <row r="438" spans="15:15" x14ac:dyDescent="0.2">
      <c r="O438" s="42"/>
    </row>
    <row r="439" spans="15:15" x14ac:dyDescent="0.2">
      <c r="O439" s="42"/>
    </row>
    <row r="440" spans="15:15" x14ac:dyDescent="0.2">
      <c r="O440" s="42"/>
    </row>
    <row r="441" spans="15:15" x14ac:dyDescent="0.2">
      <c r="O441" s="42"/>
    </row>
    <row r="442" spans="15:15" x14ac:dyDescent="0.2">
      <c r="O442" s="42"/>
    </row>
    <row r="443" spans="15:15" x14ac:dyDescent="0.2">
      <c r="O443" s="42"/>
    </row>
    <row r="444" spans="15:15" x14ac:dyDescent="0.2">
      <c r="O444" s="42"/>
    </row>
    <row r="445" spans="15:15" x14ac:dyDescent="0.2">
      <c r="O445" s="42"/>
    </row>
    <row r="446" spans="15:15" x14ac:dyDescent="0.2">
      <c r="O446" s="42"/>
    </row>
    <row r="447" spans="15:15" x14ac:dyDescent="0.2">
      <c r="O447" s="42"/>
    </row>
    <row r="448" spans="15:15" x14ac:dyDescent="0.2">
      <c r="O448" s="42"/>
    </row>
    <row r="449" spans="15:15" x14ac:dyDescent="0.2">
      <c r="O449" s="42"/>
    </row>
    <row r="450" spans="15:15" x14ac:dyDescent="0.2">
      <c r="O450" s="42"/>
    </row>
    <row r="451" spans="15:15" x14ac:dyDescent="0.2">
      <c r="O451" s="42"/>
    </row>
    <row r="452" spans="15:15" x14ac:dyDescent="0.2">
      <c r="O452" s="42"/>
    </row>
    <row r="453" spans="15:15" x14ac:dyDescent="0.2">
      <c r="O453" s="42"/>
    </row>
    <row r="454" spans="15:15" x14ac:dyDescent="0.2">
      <c r="O454" s="42"/>
    </row>
    <row r="455" spans="15:15" x14ac:dyDescent="0.2">
      <c r="O455" s="42"/>
    </row>
    <row r="456" spans="15:15" x14ac:dyDescent="0.2">
      <c r="O456" s="42"/>
    </row>
    <row r="457" spans="15:15" x14ac:dyDescent="0.2">
      <c r="O457" s="42"/>
    </row>
    <row r="458" spans="15:15" x14ac:dyDescent="0.2">
      <c r="O458" s="42"/>
    </row>
    <row r="459" spans="15:15" x14ac:dyDescent="0.2">
      <c r="O459" s="42"/>
    </row>
    <row r="460" spans="15:15" x14ac:dyDescent="0.2">
      <c r="O460" s="42"/>
    </row>
    <row r="461" spans="15:15" x14ac:dyDescent="0.2">
      <c r="O461" s="42"/>
    </row>
    <row r="462" spans="15:15" x14ac:dyDescent="0.2">
      <c r="O462" s="42"/>
    </row>
    <row r="463" spans="15:15" x14ac:dyDescent="0.2">
      <c r="O463" s="42"/>
    </row>
    <row r="464" spans="15:15" x14ac:dyDescent="0.2">
      <c r="O464" s="42"/>
    </row>
    <row r="465" spans="15:15" x14ac:dyDescent="0.2">
      <c r="O465" s="42"/>
    </row>
    <row r="466" spans="15:15" x14ac:dyDescent="0.2">
      <c r="O466" s="42"/>
    </row>
    <row r="467" spans="15:15" x14ac:dyDescent="0.2">
      <c r="O467" s="42"/>
    </row>
    <row r="468" spans="15:15" x14ac:dyDescent="0.2">
      <c r="O468" s="42"/>
    </row>
    <row r="469" spans="15:15" x14ac:dyDescent="0.2">
      <c r="O469" s="42"/>
    </row>
    <row r="470" spans="15:15" x14ac:dyDescent="0.2">
      <c r="O470" s="42"/>
    </row>
    <row r="471" spans="15:15" x14ac:dyDescent="0.2">
      <c r="O471" s="42"/>
    </row>
    <row r="472" spans="15:15" x14ac:dyDescent="0.2">
      <c r="O472" s="42"/>
    </row>
    <row r="473" spans="15:15" x14ac:dyDescent="0.2">
      <c r="O473" s="42"/>
    </row>
    <row r="474" spans="15:15" x14ac:dyDescent="0.2">
      <c r="O474" s="42"/>
    </row>
    <row r="475" spans="15:15" x14ac:dyDescent="0.2">
      <c r="O475" s="42"/>
    </row>
    <row r="476" spans="15:15" x14ac:dyDescent="0.2">
      <c r="O476" s="42"/>
    </row>
    <row r="477" spans="15:15" x14ac:dyDescent="0.2">
      <c r="O477" s="42"/>
    </row>
    <row r="478" spans="15:15" x14ac:dyDescent="0.2">
      <c r="O478" s="42"/>
    </row>
    <row r="479" spans="15:15" x14ac:dyDescent="0.2">
      <c r="O479" s="42"/>
    </row>
    <row r="480" spans="15:15" x14ac:dyDescent="0.2">
      <c r="O480" s="42"/>
    </row>
    <row r="481" spans="15:15" x14ac:dyDescent="0.2">
      <c r="O481" s="42"/>
    </row>
    <row r="482" spans="15:15" x14ac:dyDescent="0.2">
      <c r="O482" s="42"/>
    </row>
    <row r="483" spans="15:15" x14ac:dyDescent="0.2">
      <c r="O483" s="42"/>
    </row>
    <row r="484" spans="15:15" x14ac:dyDescent="0.2">
      <c r="O484" s="42"/>
    </row>
    <row r="485" spans="15:15" x14ac:dyDescent="0.2">
      <c r="O485" s="42"/>
    </row>
    <row r="486" spans="15:15" x14ac:dyDescent="0.2">
      <c r="O486" s="42"/>
    </row>
    <row r="487" spans="15:15" x14ac:dyDescent="0.2">
      <c r="O487" s="42"/>
    </row>
    <row r="488" spans="15:15" x14ac:dyDescent="0.2">
      <c r="O488" s="42"/>
    </row>
    <row r="489" spans="15:15" x14ac:dyDescent="0.2">
      <c r="O489" s="42"/>
    </row>
    <row r="490" spans="15:15" x14ac:dyDescent="0.2">
      <c r="O490" s="42"/>
    </row>
    <row r="491" spans="15:15" x14ac:dyDescent="0.2">
      <c r="O491" s="42"/>
    </row>
    <row r="492" spans="15:15" x14ac:dyDescent="0.2">
      <c r="O492" s="42"/>
    </row>
    <row r="493" spans="15:15" x14ac:dyDescent="0.2">
      <c r="O493" s="42"/>
    </row>
    <row r="494" spans="15:15" x14ac:dyDescent="0.2">
      <c r="O494" s="42"/>
    </row>
    <row r="495" spans="15:15" x14ac:dyDescent="0.2">
      <c r="O495" s="42"/>
    </row>
    <row r="496" spans="15:15" x14ac:dyDescent="0.2">
      <c r="O496" s="42"/>
    </row>
    <row r="497" spans="15:15" x14ac:dyDescent="0.2">
      <c r="O497" s="42"/>
    </row>
    <row r="498" spans="15:15" x14ac:dyDescent="0.2">
      <c r="O498" s="42"/>
    </row>
    <row r="499" spans="15:15" x14ac:dyDescent="0.2">
      <c r="O499" s="42"/>
    </row>
    <row r="500" spans="15:15" x14ac:dyDescent="0.2">
      <c r="O500" s="42"/>
    </row>
    <row r="501" spans="15:15" x14ac:dyDescent="0.2">
      <c r="O501" s="42"/>
    </row>
    <row r="502" spans="15:15" x14ac:dyDescent="0.2">
      <c r="O502" s="42"/>
    </row>
    <row r="503" spans="15:15" x14ac:dyDescent="0.2">
      <c r="O503" s="42"/>
    </row>
    <row r="504" spans="15:15" x14ac:dyDescent="0.2">
      <c r="O504" s="42"/>
    </row>
    <row r="505" spans="15:15" x14ac:dyDescent="0.2">
      <c r="O505" s="42"/>
    </row>
    <row r="506" spans="15:15" x14ac:dyDescent="0.2">
      <c r="O506" s="42"/>
    </row>
    <row r="507" spans="15:15" x14ac:dyDescent="0.2">
      <c r="O507" s="42"/>
    </row>
    <row r="508" spans="15:15" x14ac:dyDescent="0.2">
      <c r="O508" s="42"/>
    </row>
    <row r="509" spans="15:15" x14ac:dyDescent="0.2">
      <c r="O509" s="42"/>
    </row>
    <row r="510" spans="15:15" x14ac:dyDescent="0.2">
      <c r="O510" s="42"/>
    </row>
    <row r="511" spans="15:15" x14ac:dyDescent="0.2">
      <c r="O511" s="42"/>
    </row>
    <row r="512" spans="15:15" x14ac:dyDescent="0.2">
      <c r="O512" s="42"/>
    </row>
    <row r="513" spans="15:15" x14ac:dyDescent="0.2">
      <c r="O513" s="42"/>
    </row>
    <row r="514" spans="15:15" x14ac:dyDescent="0.2">
      <c r="O514" s="42"/>
    </row>
    <row r="515" spans="15:15" x14ac:dyDescent="0.2">
      <c r="O515" s="42"/>
    </row>
    <row r="516" spans="15:15" x14ac:dyDescent="0.2">
      <c r="O516" s="42"/>
    </row>
    <row r="517" spans="15:15" x14ac:dyDescent="0.2">
      <c r="O517" s="42"/>
    </row>
    <row r="518" spans="15:15" x14ac:dyDescent="0.2">
      <c r="O518" s="42"/>
    </row>
    <row r="519" spans="15:15" x14ac:dyDescent="0.2">
      <c r="O519" s="42"/>
    </row>
    <row r="520" spans="15:15" x14ac:dyDescent="0.2">
      <c r="O520" s="42"/>
    </row>
    <row r="521" spans="15:15" x14ac:dyDescent="0.2">
      <c r="O521" s="42"/>
    </row>
    <row r="522" spans="15:15" x14ac:dyDescent="0.2">
      <c r="O522" s="42"/>
    </row>
    <row r="523" spans="15:15" x14ac:dyDescent="0.2">
      <c r="O523" s="42"/>
    </row>
    <row r="524" spans="15:15" x14ac:dyDescent="0.2">
      <c r="O524" s="42"/>
    </row>
    <row r="525" spans="15:15" x14ac:dyDescent="0.2">
      <c r="O525" s="42"/>
    </row>
    <row r="526" spans="15:15" x14ac:dyDescent="0.2">
      <c r="O526" s="42"/>
    </row>
    <row r="527" spans="15:15" x14ac:dyDescent="0.2">
      <c r="O527" s="42"/>
    </row>
    <row r="528" spans="15:15" x14ac:dyDescent="0.2">
      <c r="O528" s="42"/>
    </row>
    <row r="529" spans="15:15" x14ac:dyDescent="0.2">
      <c r="O529" s="42"/>
    </row>
    <row r="530" spans="15:15" x14ac:dyDescent="0.2">
      <c r="O530" s="42"/>
    </row>
    <row r="531" spans="15:15" x14ac:dyDescent="0.2">
      <c r="O531" s="42"/>
    </row>
    <row r="532" spans="15:15" x14ac:dyDescent="0.2">
      <c r="O532" s="42"/>
    </row>
    <row r="533" spans="15:15" x14ac:dyDescent="0.2">
      <c r="O533" s="42"/>
    </row>
    <row r="534" spans="15:15" x14ac:dyDescent="0.2">
      <c r="O534" s="42"/>
    </row>
    <row r="535" spans="15:15" x14ac:dyDescent="0.2">
      <c r="O535" s="42"/>
    </row>
    <row r="536" spans="15:15" x14ac:dyDescent="0.2">
      <c r="O536" s="42"/>
    </row>
    <row r="537" spans="15:15" x14ac:dyDescent="0.2">
      <c r="O537" s="42"/>
    </row>
    <row r="538" spans="15:15" x14ac:dyDescent="0.2">
      <c r="O538" s="42"/>
    </row>
    <row r="539" spans="15:15" x14ac:dyDescent="0.2">
      <c r="O539" s="42"/>
    </row>
    <row r="540" spans="15:15" x14ac:dyDescent="0.2">
      <c r="O540" s="42"/>
    </row>
    <row r="541" spans="15:15" x14ac:dyDescent="0.2">
      <c r="O541" s="42"/>
    </row>
    <row r="542" spans="15:15" x14ac:dyDescent="0.2">
      <c r="O542" s="42"/>
    </row>
    <row r="543" spans="15:15" x14ac:dyDescent="0.2">
      <c r="O543" s="42"/>
    </row>
    <row r="544" spans="15:15" x14ac:dyDescent="0.2">
      <c r="O544" s="42"/>
    </row>
    <row r="545" spans="15:15" x14ac:dyDescent="0.2">
      <c r="O545" s="42"/>
    </row>
    <row r="546" spans="15:15" x14ac:dyDescent="0.2">
      <c r="O546" s="42"/>
    </row>
    <row r="547" spans="15:15" x14ac:dyDescent="0.2">
      <c r="O547" s="42"/>
    </row>
    <row r="548" spans="15:15" x14ac:dyDescent="0.2">
      <c r="O548" s="42"/>
    </row>
    <row r="549" spans="15:15" x14ac:dyDescent="0.2">
      <c r="O549" s="42"/>
    </row>
    <row r="550" spans="15:15" x14ac:dyDescent="0.2">
      <c r="O550" s="42"/>
    </row>
    <row r="551" spans="15:15" x14ac:dyDescent="0.2">
      <c r="O551" s="42"/>
    </row>
    <row r="552" spans="15:15" x14ac:dyDescent="0.2">
      <c r="O552" s="42"/>
    </row>
    <row r="553" spans="15:15" x14ac:dyDescent="0.2">
      <c r="O553" s="42"/>
    </row>
    <row r="554" spans="15:15" x14ac:dyDescent="0.2">
      <c r="O554" s="42"/>
    </row>
    <row r="555" spans="15:15" x14ac:dyDescent="0.2">
      <c r="O555" s="42"/>
    </row>
    <row r="556" spans="15:15" x14ac:dyDescent="0.2">
      <c r="O556" s="42"/>
    </row>
    <row r="557" spans="15:15" x14ac:dyDescent="0.2">
      <c r="O557" s="42"/>
    </row>
    <row r="558" spans="15:15" x14ac:dyDescent="0.2">
      <c r="O558" s="42"/>
    </row>
    <row r="559" spans="15:15" x14ac:dyDescent="0.2">
      <c r="O559" s="42"/>
    </row>
    <row r="560" spans="15:15" x14ac:dyDescent="0.2">
      <c r="O560" s="42"/>
    </row>
    <row r="561" spans="15:15" x14ac:dyDescent="0.2">
      <c r="O561" s="42"/>
    </row>
    <row r="562" spans="15:15" x14ac:dyDescent="0.2">
      <c r="O562" s="42"/>
    </row>
    <row r="563" spans="15:15" x14ac:dyDescent="0.2">
      <c r="O563" s="42"/>
    </row>
    <row r="564" spans="15:15" x14ac:dyDescent="0.2">
      <c r="O564" s="42"/>
    </row>
    <row r="565" spans="15:15" x14ac:dyDescent="0.2">
      <c r="O565" s="42"/>
    </row>
    <row r="566" spans="15:15" x14ac:dyDescent="0.2">
      <c r="O566" s="42"/>
    </row>
    <row r="567" spans="15:15" x14ac:dyDescent="0.2">
      <c r="O567" s="42"/>
    </row>
    <row r="568" spans="15:15" x14ac:dyDescent="0.2">
      <c r="O568" s="42"/>
    </row>
    <row r="569" spans="15:15" x14ac:dyDescent="0.2">
      <c r="O569" s="42"/>
    </row>
    <row r="570" spans="15:15" x14ac:dyDescent="0.2">
      <c r="O570" s="42"/>
    </row>
    <row r="571" spans="15:15" x14ac:dyDescent="0.2">
      <c r="O571" s="42"/>
    </row>
    <row r="572" spans="15:15" x14ac:dyDescent="0.2">
      <c r="O572" s="42"/>
    </row>
    <row r="573" spans="15:15" x14ac:dyDescent="0.2">
      <c r="O573" s="42"/>
    </row>
    <row r="574" spans="15:15" x14ac:dyDescent="0.2">
      <c r="O574" s="42"/>
    </row>
    <row r="575" spans="15:15" x14ac:dyDescent="0.2">
      <c r="O575" s="42"/>
    </row>
    <row r="576" spans="15:15" x14ac:dyDescent="0.2">
      <c r="O576" s="42"/>
    </row>
    <row r="577" spans="15:15" x14ac:dyDescent="0.2">
      <c r="O577" s="42"/>
    </row>
    <row r="578" spans="15:15" x14ac:dyDescent="0.2">
      <c r="O578" s="42"/>
    </row>
    <row r="579" spans="15:15" x14ac:dyDescent="0.2">
      <c r="O579" s="42"/>
    </row>
    <row r="580" spans="15:15" x14ac:dyDescent="0.2">
      <c r="O580" s="42"/>
    </row>
    <row r="581" spans="15:15" x14ac:dyDescent="0.2">
      <c r="O581" s="42"/>
    </row>
    <row r="582" spans="15:15" x14ac:dyDescent="0.2">
      <c r="O582" s="42"/>
    </row>
    <row r="583" spans="15:15" x14ac:dyDescent="0.2">
      <c r="O583" s="42"/>
    </row>
    <row r="584" spans="15:15" x14ac:dyDescent="0.2">
      <c r="O584" s="42"/>
    </row>
    <row r="585" spans="15:15" x14ac:dyDescent="0.2">
      <c r="O585" s="42"/>
    </row>
    <row r="586" spans="15:15" x14ac:dyDescent="0.2">
      <c r="O586" s="42"/>
    </row>
    <row r="587" spans="15:15" x14ac:dyDescent="0.2">
      <c r="O587" s="42"/>
    </row>
    <row r="588" spans="15:15" x14ac:dyDescent="0.2">
      <c r="O588" s="42"/>
    </row>
    <row r="589" spans="15:15" x14ac:dyDescent="0.2">
      <c r="O589" s="42"/>
    </row>
    <row r="590" spans="15:15" x14ac:dyDescent="0.2">
      <c r="O590" s="42"/>
    </row>
    <row r="591" spans="15:15" x14ac:dyDescent="0.2">
      <c r="O591" s="42"/>
    </row>
    <row r="592" spans="15:15" x14ac:dyDescent="0.2">
      <c r="O592" s="42"/>
    </row>
    <row r="593" spans="15:15" x14ac:dyDescent="0.2">
      <c r="O593" s="42"/>
    </row>
    <row r="594" spans="15:15" x14ac:dyDescent="0.2">
      <c r="O594" s="42"/>
    </row>
    <row r="595" spans="15:15" x14ac:dyDescent="0.2">
      <c r="O595" s="42"/>
    </row>
    <row r="596" spans="15:15" x14ac:dyDescent="0.2">
      <c r="O596" s="42"/>
    </row>
    <row r="597" spans="15:15" x14ac:dyDescent="0.2">
      <c r="O597" s="42"/>
    </row>
    <row r="598" spans="15:15" x14ac:dyDescent="0.2">
      <c r="O598" s="42"/>
    </row>
    <row r="599" spans="15:15" x14ac:dyDescent="0.2">
      <c r="O599" s="42"/>
    </row>
    <row r="600" spans="15:15" x14ac:dyDescent="0.2">
      <c r="O600" s="42"/>
    </row>
    <row r="601" spans="15:15" x14ac:dyDescent="0.2">
      <c r="O601" s="42"/>
    </row>
    <row r="602" spans="15:15" x14ac:dyDescent="0.2">
      <c r="O602" s="42"/>
    </row>
    <row r="603" spans="15:15" x14ac:dyDescent="0.2">
      <c r="O603" s="42"/>
    </row>
    <row r="604" spans="15:15" x14ac:dyDescent="0.2">
      <c r="O604" s="42"/>
    </row>
    <row r="605" spans="15:15" x14ac:dyDescent="0.2">
      <c r="O605" s="42"/>
    </row>
    <row r="606" spans="15:15" x14ac:dyDescent="0.2">
      <c r="O606" s="42"/>
    </row>
    <row r="607" spans="15:15" x14ac:dyDescent="0.2">
      <c r="O607" s="42"/>
    </row>
    <row r="608" spans="15:15" x14ac:dyDescent="0.2">
      <c r="O608" s="42"/>
    </row>
    <row r="609" spans="15:15" x14ac:dyDescent="0.2">
      <c r="O609" s="42"/>
    </row>
    <row r="610" spans="15:15" x14ac:dyDescent="0.2">
      <c r="O610" s="42"/>
    </row>
    <row r="611" spans="15:15" x14ac:dyDescent="0.2">
      <c r="O611" s="42"/>
    </row>
    <row r="612" spans="15:15" x14ac:dyDescent="0.2">
      <c r="O612" s="42"/>
    </row>
    <row r="613" spans="15:15" x14ac:dyDescent="0.2">
      <c r="O613" s="42"/>
    </row>
    <row r="614" spans="15:15" x14ac:dyDescent="0.2">
      <c r="O614" s="42"/>
    </row>
    <row r="615" spans="15:15" x14ac:dyDescent="0.2">
      <c r="O615" s="42"/>
    </row>
    <row r="616" spans="15:15" x14ac:dyDescent="0.2">
      <c r="O616" s="42"/>
    </row>
    <row r="617" spans="15:15" x14ac:dyDescent="0.2">
      <c r="O617" s="42"/>
    </row>
    <row r="618" spans="15:15" x14ac:dyDescent="0.2">
      <c r="O618" s="42"/>
    </row>
    <row r="619" spans="15:15" x14ac:dyDescent="0.2">
      <c r="O619" s="42"/>
    </row>
    <row r="620" spans="15:15" x14ac:dyDescent="0.2">
      <c r="O620" s="42"/>
    </row>
    <row r="621" spans="15:15" x14ac:dyDescent="0.2">
      <c r="O621" s="42"/>
    </row>
    <row r="622" spans="15:15" x14ac:dyDescent="0.2">
      <c r="O622" s="42"/>
    </row>
    <row r="623" spans="15:15" x14ac:dyDescent="0.2">
      <c r="O623" s="42"/>
    </row>
    <row r="624" spans="15:15" x14ac:dyDescent="0.2">
      <c r="O624" s="42"/>
    </row>
    <row r="625" spans="15:15" x14ac:dyDescent="0.2">
      <c r="O625" s="42"/>
    </row>
    <row r="626" spans="15:15" x14ac:dyDescent="0.2">
      <c r="O626" s="42"/>
    </row>
    <row r="627" spans="15:15" x14ac:dyDescent="0.2">
      <c r="O627" s="42"/>
    </row>
    <row r="628" spans="15:15" x14ac:dyDescent="0.2">
      <c r="O628" s="42"/>
    </row>
    <row r="629" spans="15:15" x14ac:dyDescent="0.2">
      <c r="O629" s="42"/>
    </row>
    <row r="630" spans="15:15" x14ac:dyDescent="0.2">
      <c r="O630" s="42"/>
    </row>
    <row r="631" spans="15:15" x14ac:dyDescent="0.2">
      <c r="O631" s="42"/>
    </row>
    <row r="632" spans="15:15" x14ac:dyDescent="0.2">
      <c r="O632" s="42"/>
    </row>
    <row r="633" spans="15:15" x14ac:dyDescent="0.2">
      <c r="O633" s="42"/>
    </row>
    <row r="634" spans="15:15" x14ac:dyDescent="0.2">
      <c r="O634" s="42"/>
    </row>
    <row r="635" spans="15:15" x14ac:dyDescent="0.2">
      <c r="O635" s="42"/>
    </row>
    <row r="636" spans="15:15" x14ac:dyDescent="0.2">
      <c r="O636" s="42"/>
    </row>
    <row r="637" spans="15:15" x14ac:dyDescent="0.2">
      <c r="O637" s="42"/>
    </row>
    <row r="638" spans="15:15" x14ac:dyDescent="0.2">
      <c r="O638" s="42"/>
    </row>
    <row r="639" spans="15:15" x14ac:dyDescent="0.2">
      <c r="O639" s="42"/>
    </row>
    <row r="640" spans="15:15" x14ac:dyDescent="0.2">
      <c r="O640" s="42"/>
    </row>
    <row r="641" spans="15:15" x14ac:dyDescent="0.2">
      <c r="O641" s="42"/>
    </row>
    <row r="642" spans="15:15" x14ac:dyDescent="0.2">
      <c r="O642" s="42"/>
    </row>
    <row r="643" spans="15:15" x14ac:dyDescent="0.2">
      <c r="O643" s="42"/>
    </row>
    <row r="644" spans="15:15" x14ac:dyDescent="0.2">
      <c r="O644" s="42"/>
    </row>
    <row r="645" spans="15:15" x14ac:dyDescent="0.2">
      <c r="O645" s="42"/>
    </row>
    <row r="646" spans="15:15" x14ac:dyDescent="0.2">
      <c r="O646" s="42"/>
    </row>
    <row r="647" spans="15:15" x14ac:dyDescent="0.2">
      <c r="O647" s="42"/>
    </row>
    <row r="648" spans="15:15" x14ac:dyDescent="0.2">
      <c r="O648" s="42"/>
    </row>
    <row r="649" spans="15:15" x14ac:dyDescent="0.2">
      <c r="O649" s="42"/>
    </row>
    <row r="650" spans="15:15" x14ac:dyDescent="0.2">
      <c r="O650" s="42"/>
    </row>
    <row r="651" spans="15:15" x14ac:dyDescent="0.2">
      <c r="O651" s="42"/>
    </row>
    <row r="652" spans="15:15" x14ac:dyDescent="0.2">
      <c r="O652" s="42"/>
    </row>
    <row r="653" spans="15:15" x14ac:dyDescent="0.2">
      <c r="O653" s="42"/>
    </row>
    <row r="654" spans="15:15" x14ac:dyDescent="0.2">
      <c r="O654" s="42"/>
    </row>
    <row r="655" spans="15:15" x14ac:dyDescent="0.2">
      <c r="O655" s="42"/>
    </row>
    <row r="656" spans="15:15" x14ac:dyDescent="0.2">
      <c r="O656" s="42"/>
    </row>
    <row r="657" spans="15:15" x14ac:dyDescent="0.2">
      <c r="O657" s="42"/>
    </row>
    <row r="658" spans="15:15" x14ac:dyDescent="0.2">
      <c r="O658" s="42"/>
    </row>
    <row r="659" spans="15:15" x14ac:dyDescent="0.2">
      <c r="O659" s="42"/>
    </row>
    <row r="660" spans="15:15" x14ac:dyDescent="0.2">
      <c r="O660" s="42"/>
    </row>
    <row r="661" spans="15:15" x14ac:dyDescent="0.2">
      <c r="O661" s="42"/>
    </row>
    <row r="662" spans="15:15" x14ac:dyDescent="0.2">
      <c r="O662" s="42"/>
    </row>
    <row r="663" spans="15:15" x14ac:dyDescent="0.2">
      <c r="O663" s="42"/>
    </row>
    <row r="664" spans="15:15" x14ac:dyDescent="0.2">
      <c r="O664" s="42"/>
    </row>
    <row r="665" spans="15:15" x14ac:dyDescent="0.2">
      <c r="O665" s="42"/>
    </row>
    <row r="666" spans="15:15" x14ac:dyDescent="0.2">
      <c r="O666" s="42"/>
    </row>
    <row r="667" spans="15:15" x14ac:dyDescent="0.2">
      <c r="O667" s="42"/>
    </row>
    <row r="668" spans="15:15" x14ac:dyDescent="0.2">
      <c r="O668" s="42"/>
    </row>
    <row r="669" spans="15:15" x14ac:dyDescent="0.2">
      <c r="O669" s="42"/>
    </row>
    <row r="670" spans="15:15" x14ac:dyDescent="0.2">
      <c r="O670" s="42"/>
    </row>
    <row r="671" spans="15:15" x14ac:dyDescent="0.2">
      <c r="O671" s="42"/>
    </row>
    <row r="672" spans="15:15" x14ac:dyDescent="0.2">
      <c r="O672" s="42"/>
    </row>
    <row r="673" spans="15:15" x14ac:dyDescent="0.2">
      <c r="O673" s="42"/>
    </row>
    <row r="674" spans="15:15" x14ac:dyDescent="0.2">
      <c r="O674" s="42"/>
    </row>
    <row r="675" spans="15:15" x14ac:dyDescent="0.2">
      <c r="O675" s="42"/>
    </row>
    <row r="676" spans="15:15" x14ac:dyDescent="0.2">
      <c r="O676" s="42"/>
    </row>
    <row r="677" spans="15:15" x14ac:dyDescent="0.2">
      <c r="O677" s="42"/>
    </row>
    <row r="678" spans="15:15" x14ac:dyDescent="0.2">
      <c r="O678" s="42"/>
    </row>
    <row r="679" spans="15:15" x14ac:dyDescent="0.2">
      <c r="O679" s="42"/>
    </row>
    <row r="680" spans="15:15" x14ac:dyDescent="0.2">
      <c r="O680" s="42"/>
    </row>
    <row r="681" spans="15:15" x14ac:dyDescent="0.2">
      <c r="O681" s="42"/>
    </row>
    <row r="682" spans="15:15" x14ac:dyDescent="0.2">
      <c r="O682" s="42"/>
    </row>
    <row r="683" spans="15:15" x14ac:dyDescent="0.2">
      <c r="O683" s="42"/>
    </row>
    <row r="684" spans="15:15" x14ac:dyDescent="0.2">
      <c r="O684" s="42"/>
    </row>
    <row r="685" spans="15:15" x14ac:dyDescent="0.2">
      <c r="O685" s="42"/>
    </row>
    <row r="686" spans="15:15" x14ac:dyDescent="0.2">
      <c r="O686" s="42"/>
    </row>
    <row r="687" spans="15:15" x14ac:dyDescent="0.2">
      <c r="O687" s="42"/>
    </row>
    <row r="688" spans="15:15" x14ac:dyDescent="0.2">
      <c r="O688" s="42"/>
    </row>
    <row r="689" spans="15:15" x14ac:dyDescent="0.2">
      <c r="O689" s="42"/>
    </row>
    <row r="690" spans="15:15" x14ac:dyDescent="0.2">
      <c r="O690" s="42"/>
    </row>
    <row r="691" spans="15:15" x14ac:dyDescent="0.2">
      <c r="O691" s="42"/>
    </row>
    <row r="692" spans="15:15" x14ac:dyDescent="0.2">
      <c r="O692" s="42"/>
    </row>
    <row r="693" spans="15:15" x14ac:dyDescent="0.2">
      <c r="O693" s="42"/>
    </row>
    <row r="694" spans="15:15" x14ac:dyDescent="0.2">
      <c r="O694" s="42"/>
    </row>
    <row r="695" spans="15:15" x14ac:dyDescent="0.2">
      <c r="O695" s="42"/>
    </row>
    <row r="696" spans="15:15" x14ac:dyDescent="0.2">
      <c r="O696" s="42"/>
    </row>
    <row r="697" spans="15:15" x14ac:dyDescent="0.2">
      <c r="O697" s="42"/>
    </row>
    <row r="698" spans="15:15" x14ac:dyDescent="0.2">
      <c r="O698" s="42"/>
    </row>
    <row r="699" spans="15:15" x14ac:dyDescent="0.2">
      <c r="O699" s="42"/>
    </row>
    <row r="700" spans="15:15" x14ac:dyDescent="0.2">
      <c r="O700" s="42"/>
    </row>
    <row r="701" spans="15:15" x14ac:dyDescent="0.2">
      <c r="O701" s="42"/>
    </row>
    <row r="702" spans="15:15" x14ac:dyDescent="0.2">
      <c r="O702" s="42"/>
    </row>
    <row r="703" spans="15:15" x14ac:dyDescent="0.2">
      <c r="O703" s="42"/>
    </row>
    <row r="704" spans="15:15" x14ac:dyDescent="0.2">
      <c r="O704" s="42"/>
    </row>
    <row r="705" spans="15:15" x14ac:dyDescent="0.2">
      <c r="O705" s="42"/>
    </row>
    <row r="706" spans="15:15" x14ac:dyDescent="0.2">
      <c r="O706" s="42"/>
    </row>
    <row r="707" spans="15:15" x14ac:dyDescent="0.2">
      <c r="O707" s="42"/>
    </row>
    <row r="708" spans="15:15" x14ac:dyDescent="0.2">
      <c r="O708" s="42"/>
    </row>
    <row r="709" spans="15:15" x14ac:dyDescent="0.2">
      <c r="O709" s="42"/>
    </row>
    <row r="710" spans="15:15" x14ac:dyDescent="0.2">
      <c r="O710" s="42"/>
    </row>
    <row r="711" spans="15:15" x14ac:dyDescent="0.2">
      <c r="O711" s="42"/>
    </row>
    <row r="712" spans="15:15" x14ac:dyDescent="0.2">
      <c r="O712" s="42"/>
    </row>
    <row r="713" spans="15:15" x14ac:dyDescent="0.2">
      <c r="O713" s="42"/>
    </row>
    <row r="714" spans="15:15" x14ac:dyDescent="0.2">
      <c r="O714" s="42"/>
    </row>
    <row r="715" spans="15:15" x14ac:dyDescent="0.2">
      <c r="O715" s="42"/>
    </row>
    <row r="716" spans="15:15" x14ac:dyDescent="0.2">
      <c r="O716" s="42"/>
    </row>
    <row r="717" spans="15:15" x14ac:dyDescent="0.2">
      <c r="O717" s="42"/>
    </row>
    <row r="718" spans="15:15" x14ac:dyDescent="0.2">
      <c r="O718" s="42"/>
    </row>
    <row r="719" spans="15:15" x14ac:dyDescent="0.2">
      <c r="O719" s="42"/>
    </row>
    <row r="720" spans="15:15" x14ac:dyDescent="0.2">
      <c r="O720" s="42"/>
    </row>
    <row r="721" spans="15:15" x14ac:dyDescent="0.2">
      <c r="O721" s="42"/>
    </row>
    <row r="722" spans="15:15" x14ac:dyDescent="0.2">
      <c r="O722" s="42"/>
    </row>
    <row r="723" spans="15:15" x14ac:dyDescent="0.2">
      <c r="O723" s="42"/>
    </row>
    <row r="724" spans="15:15" x14ac:dyDescent="0.2">
      <c r="O724" s="42"/>
    </row>
    <row r="725" spans="15:15" x14ac:dyDescent="0.2">
      <c r="O725" s="42"/>
    </row>
    <row r="726" spans="15:15" x14ac:dyDescent="0.2">
      <c r="O726" s="42"/>
    </row>
    <row r="727" spans="15:15" x14ac:dyDescent="0.2">
      <c r="O727" s="42"/>
    </row>
    <row r="728" spans="15:15" x14ac:dyDescent="0.2">
      <c r="O728" s="42"/>
    </row>
    <row r="729" spans="15:15" x14ac:dyDescent="0.2">
      <c r="O729" s="42"/>
    </row>
    <row r="730" spans="15:15" x14ac:dyDescent="0.2">
      <c r="O730" s="42"/>
    </row>
    <row r="731" spans="15:15" x14ac:dyDescent="0.2">
      <c r="O731" s="42"/>
    </row>
    <row r="732" spans="15:15" x14ac:dyDescent="0.2">
      <c r="O732" s="42"/>
    </row>
    <row r="733" spans="15:15" x14ac:dyDescent="0.2">
      <c r="O733" s="42"/>
    </row>
    <row r="734" spans="15:15" x14ac:dyDescent="0.2">
      <c r="O734" s="42"/>
    </row>
    <row r="735" spans="15:15" x14ac:dyDescent="0.2">
      <c r="O735" s="42"/>
    </row>
    <row r="736" spans="15:15" x14ac:dyDescent="0.2">
      <c r="O736" s="42"/>
    </row>
    <row r="737" spans="15:15" x14ac:dyDescent="0.2">
      <c r="O737" s="42"/>
    </row>
    <row r="738" spans="15:15" x14ac:dyDescent="0.2">
      <c r="O738" s="42"/>
    </row>
    <row r="739" spans="15:15" x14ac:dyDescent="0.2">
      <c r="O739" s="42"/>
    </row>
    <row r="740" spans="15:15" x14ac:dyDescent="0.2">
      <c r="O740" s="42"/>
    </row>
    <row r="741" spans="15:15" x14ac:dyDescent="0.2">
      <c r="O741" s="42"/>
    </row>
    <row r="742" spans="15:15" x14ac:dyDescent="0.2">
      <c r="O742" s="42"/>
    </row>
    <row r="743" spans="15:15" x14ac:dyDescent="0.2">
      <c r="O743" s="42"/>
    </row>
    <row r="744" spans="15:15" x14ac:dyDescent="0.2">
      <c r="O744" s="42"/>
    </row>
    <row r="745" spans="15:15" x14ac:dyDescent="0.2">
      <c r="O745" s="42"/>
    </row>
    <row r="746" spans="15:15" x14ac:dyDescent="0.2">
      <c r="O746" s="42"/>
    </row>
    <row r="747" spans="15:15" x14ac:dyDescent="0.2">
      <c r="O747" s="42"/>
    </row>
    <row r="748" spans="15:15" x14ac:dyDescent="0.2">
      <c r="O748" s="42"/>
    </row>
    <row r="749" spans="15:15" x14ac:dyDescent="0.2">
      <c r="O749" s="42"/>
    </row>
    <row r="750" spans="15:15" x14ac:dyDescent="0.2">
      <c r="O750" s="42"/>
    </row>
    <row r="751" spans="15:15" x14ac:dyDescent="0.2">
      <c r="O751" s="42"/>
    </row>
    <row r="752" spans="15:15" x14ac:dyDescent="0.2">
      <c r="O752" s="42"/>
    </row>
    <row r="753" spans="15:15" x14ac:dyDescent="0.2">
      <c r="O753" s="42"/>
    </row>
    <row r="754" spans="15:15" x14ac:dyDescent="0.2">
      <c r="O754" s="42"/>
    </row>
    <row r="755" spans="15:15" x14ac:dyDescent="0.2">
      <c r="O755" s="42"/>
    </row>
    <row r="756" spans="15:15" x14ac:dyDescent="0.2">
      <c r="O756" s="42"/>
    </row>
    <row r="757" spans="15:15" x14ac:dyDescent="0.2">
      <c r="O757" s="42"/>
    </row>
    <row r="758" spans="15:15" x14ac:dyDescent="0.2">
      <c r="O758" s="42"/>
    </row>
    <row r="759" spans="15:15" x14ac:dyDescent="0.2">
      <c r="O759" s="42"/>
    </row>
    <row r="760" spans="15:15" x14ac:dyDescent="0.2">
      <c r="O760" s="42"/>
    </row>
    <row r="761" spans="15:15" x14ac:dyDescent="0.2">
      <c r="O761" s="42"/>
    </row>
    <row r="762" spans="15:15" x14ac:dyDescent="0.2">
      <c r="O762" s="42"/>
    </row>
    <row r="763" spans="15:15" x14ac:dyDescent="0.2">
      <c r="O763" s="42"/>
    </row>
    <row r="764" spans="15:15" x14ac:dyDescent="0.2">
      <c r="O764" s="42"/>
    </row>
    <row r="765" spans="15:15" x14ac:dyDescent="0.2">
      <c r="O765" s="42"/>
    </row>
    <row r="766" spans="15:15" x14ac:dyDescent="0.2">
      <c r="O766" s="42"/>
    </row>
    <row r="767" spans="15:15" x14ac:dyDescent="0.2">
      <c r="O767" s="42"/>
    </row>
    <row r="768" spans="15:15" x14ac:dyDescent="0.2">
      <c r="O768" s="42"/>
    </row>
    <row r="769" spans="15:15" x14ac:dyDescent="0.2">
      <c r="O769" s="42"/>
    </row>
    <row r="770" spans="15:15" x14ac:dyDescent="0.2">
      <c r="O770" s="42"/>
    </row>
    <row r="771" spans="15:15" x14ac:dyDescent="0.2">
      <c r="O771" s="42"/>
    </row>
    <row r="772" spans="15:15" x14ac:dyDescent="0.2">
      <c r="O772" s="42"/>
    </row>
    <row r="773" spans="15:15" x14ac:dyDescent="0.2">
      <c r="O773" s="42"/>
    </row>
    <row r="774" spans="15:15" x14ac:dyDescent="0.2">
      <c r="O774" s="42"/>
    </row>
    <row r="775" spans="15:15" x14ac:dyDescent="0.2">
      <c r="O775" s="42"/>
    </row>
    <row r="776" spans="15:15" x14ac:dyDescent="0.2">
      <c r="O776" s="42"/>
    </row>
    <row r="777" spans="15:15" x14ac:dyDescent="0.2">
      <c r="O777" s="42"/>
    </row>
    <row r="778" spans="15:15" x14ac:dyDescent="0.2">
      <c r="O778" s="42"/>
    </row>
    <row r="779" spans="15:15" x14ac:dyDescent="0.2">
      <c r="O779" s="42"/>
    </row>
    <row r="780" spans="15:15" x14ac:dyDescent="0.2">
      <c r="O780" s="42"/>
    </row>
    <row r="781" spans="15:15" x14ac:dyDescent="0.2">
      <c r="O781" s="42"/>
    </row>
    <row r="782" spans="15:15" x14ac:dyDescent="0.2">
      <c r="O782" s="42"/>
    </row>
    <row r="783" spans="15:15" x14ac:dyDescent="0.2">
      <c r="O783" s="42"/>
    </row>
    <row r="784" spans="15:15" x14ac:dyDescent="0.2">
      <c r="O784" s="42"/>
    </row>
    <row r="785" spans="15:15" x14ac:dyDescent="0.2">
      <c r="O785" s="42"/>
    </row>
    <row r="786" spans="15:15" x14ac:dyDescent="0.2">
      <c r="O786" s="42"/>
    </row>
    <row r="787" spans="15:15" x14ac:dyDescent="0.2">
      <c r="O787" s="42"/>
    </row>
    <row r="788" spans="15:15" x14ac:dyDescent="0.2">
      <c r="O788" s="42"/>
    </row>
    <row r="789" spans="15:15" x14ac:dyDescent="0.2">
      <c r="O789" s="42"/>
    </row>
    <row r="790" spans="15:15" x14ac:dyDescent="0.2">
      <c r="O790" s="42"/>
    </row>
    <row r="791" spans="15:15" x14ac:dyDescent="0.2">
      <c r="O791" s="42"/>
    </row>
    <row r="792" spans="15:15" x14ac:dyDescent="0.2">
      <c r="O792" s="42"/>
    </row>
    <row r="793" spans="15:15" x14ac:dyDescent="0.2">
      <c r="O793" s="42"/>
    </row>
    <row r="794" spans="15:15" x14ac:dyDescent="0.2">
      <c r="O794" s="42"/>
    </row>
    <row r="795" spans="15:15" x14ac:dyDescent="0.2">
      <c r="O795" s="42"/>
    </row>
    <row r="796" spans="15:15" x14ac:dyDescent="0.2">
      <c r="O796" s="42"/>
    </row>
    <row r="797" spans="15:15" x14ac:dyDescent="0.2">
      <c r="O797" s="42"/>
    </row>
    <row r="798" spans="15:15" x14ac:dyDescent="0.2">
      <c r="O798" s="42"/>
    </row>
    <row r="799" spans="15:15" x14ac:dyDescent="0.2">
      <c r="O799" s="42"/>
    </row>
    <row r="800" spans="15:15" x14ac:dyDescent="0.2">
      <c r="O800" s="42"/>
    </row>
    <row r="801" spans="15:15" x14ac:dyDescent="0.2">
      <c r="O801" s="42"/>
    </row>
    <row r="802" spans="15:15" x14ac:dyDescent="0.2">
      <c r="O802" s="42"/>
    </row>
    <row r="803" spans="15:15" x14ac:dyDescent="0.2">
      <c r="O803" s="42"/>
    </row>
    <row r="804" spans="15:15" x14ac:dyDescent="0.2">
      <c r="O804" s="42"/>
    </row>
    <row r="805" spans="15:15" x14ac:dyDescent="0.2">
      <c r="O805" s="42"/>
    </row>
    <row r="806" spans="15:15" x14ac:dyDescent="0.2">
      <c r="O806" s="42"/>
    </row>
    <row r="807" spans="15:15" x14ac:dyDescent="0.2">
      <c r="O807" s="42"/>
    </row>
    <row r="808" spans="15:15" x14ac:dyDescent="0.2">
      <c r="O808" s="42"/>
    </row>
    <row r="809" spans="15:15" x14ac:dyDescent="0.2">
      <c r="O809" s="42"/>
    </row>
    <row r="810" spans="15:15" x14ac:dyDescent="0.2">
      <c r="O810" s="42"/>
    </row>
    <row r="811" spans="15:15" x14ac:dyDescent="0.2">
      <c r="O811" s="42"/>
    </row>
    <row r="812" spans="15:15" x14ac:dyDescent="0.2">
      <c r="O812" s="42"/>
    </row>
    <row r="813" spans="15:15" x14ac:dyDescent="0.2">
      <c r="O813" s="42"/>
    </row>
    <row r="814" spans="15:15" x14ac:dyDescent="0.2">
      <c r="O814" s="42"/>
    </row>
    <row r="815" spans="15:15" x14ac:dyDescent="0.2">
      <c r="O815" s="42"/>
    </row>
    <row r="816" spans="15:15" x14ac:dyDescent="0.2">
      <c r="O816" s="42"/>
    </row>
    <row r="817" spans="15:15" x14ac:dyDescent="0.2">
      <c r="O817" s="42"/>
    </row>
    <row r="818" spans="15:15" x14ac:dyDescent="0.2">
      <c r="O818" s="42"/>
    </row>
    <row r="819" spans="15:15" x14ac:dyDescent="0.2">
      <c r="O819" s="42"/>
    </row>
    <row r="820" spans="15:15" x14ac:dyDescent="0.2">
      <c r="O820" s="42"/>
    </row>
    <row r="821" spans="15:15" x14ac:dyDescent="0.2">
      <c r="O821" s="42"/>
    </row>
    <row r="822" spans="15:15" x14ac:dyDescent="0.2">
      <c r="O822" s="42"/>
    </row>
    <row r="823" spans="15:15" x14ac:dyDescent="0.2">
      <c r="O823" s="42"/>
    </row>
    <row r="824" spans="15:15" x14ac:dyDescent="0.2">
      <c r="O824" s="42"/>
    </row>
    <row r="825" spans="15:15" x14ac:dyDescent="0.2">
      <c r="O825" s="42"/>
    </row>
    <row r="826" spans="15:15" x14ac:dyDescent="0.2">
      <c r="O826" s="42"/>
    </row>
    <row r="827" spans="15:15" x14ac:dyDescent="0.2">
      <c r="O827" s="42"/>
    </row>
    <row r="828" spans="15:15" x14ac:dyDescent="0.2">
      <c r="O828" s="42"/>
    </row>
    <row r="829" spans="15:15" x14ac:dyDescent="0.2">
      <c r="O829" s="42"/>
    </row>
    <row r="830" spans="15:15" x14ac:dyDescent="0.2">
      <c r="O830" s="42"/>
    </row>
    <row r="831" spans="15:15" x14ac:dyDescent="0.2">
      <c r="O831" s="42"/>
    </row>
    <row r="832" spans="15:15" x14ac:dyDescent="0.2">
      <c r="O832" s="42"/>
    </row>
    <row r="833" spans="15:15" x14ac:dyDescent="0.2">
      <c r="O833" s="42"/>
    </row>
    <row r="834" spans="15:15" x14ac:dyDescent="0.2">
      <c r="O834" s="42"/>
    </row>
    <row r="835" spans="15:15" x14ac:dyDescent="0.2">
      <c r="O835" s="42"/>
    </row>
    <row r="836" spans="15:15" x14ac:dyDescent="0.2">
      <c r="O836" s="42"/>
    </row>
    <row r="837" spans="15:15" x14ac:dyDescent="0.2">
      <c r="O837" s="42"/>
    </row>
    <row r="838" spans="15:15" x14ac:dyDescent="0.2">
      <c r="O838" s="42"/>
    </row>
    <row r="839" spans="15:15" x14ac:dyDescent="0.2">
      <c r="O839" s="42"/>
    </row>
    <row r="840" spans="15:15" x14ac:dyDescent="0.2">
      <c r="O840" s="42"/>
    </row>
    <row r="841" spans="15:15" x14ac:dyDescent="0.2">
      <c r="O841" s="42"/>
    </row>
    <row r="842" spans="15:15" x14ac:dyDescent="0.2">
      <c r="O842" s="42"/>
    </row>
    <row r="843" spans="15:15" x14ac:dyDescent="0.2">
      <c r="O843" s="42"/>
    </row>
    <row r="844" spans="15:15" x14ac:dyDescent="0.2">
      <c r="O844" s="42"/>
    </row>
    <row r="845" spans="15:15" x14ac:dyDescent="0.2">
      <c r="O845" s="42"/>
    </row>
    <row r="846" spans="15:15" x14ac:dyDescent="0.2">
      <c r="O846" s="42"/>
    </row>
    <row r="847" spans="15:15" x14ac:dyDescent="0.2">
      <c r="O847" s="42"/>
    </row>
    <row r="848" spans="15:15" x14ac:dyDescent="0.2">
      <c r="O848" s="42"/>
    </row>
    <row r="849" spans="15:15" x14ac:dyDescent="0.2">
      <c r="O849" s="42"/>
    </row>
    <row r="850" spans="15:15" x14ac:dyDescent="0.2">
      <c r="O850" s="42"/>
    </row>
    <row r="851" spans="15:15" x14ac:dyDescent="0.2">
      <c r="O851" s="42"/>
    </row>
    <row r="852" spans="15:15" x14ac:dyDescent="0.2">
      <c r="O852" s="42"/>
    </row>
    <row r="853" spans="15:15" x14ac:dyDescent="0.2">
      <c r="O853" s="42"/>
    </row>
    <row r="854" spans="15:15" x14ac:dyDescent="0.2">
      <c r="O854" s="42"/>
    </row>
    <row r="855" spans="15:15" x14ac:dyDescent="0.2">
      <c r="O855" s="42"/>
    </row>
    <row r="856" spans="15:15" x14ac:dyDescent="0.2">
      <c r="O856" s="42"/>
    </row>
    <row r="857" spans="15:15" x14ac:dyDescent="0.2">
      <c r="O857" s="42"/>
    </row>
    <row r="858" spans="15:15" x14ac:dyDescent="0.2">
      <c r="O858" s="42"/>
    </row>
    <row r="859" spans="15:15" x14ac:dyDescent="0.2">
      <c r="O859" s="42"/>
    </row>
    <row r="860" spans="15:15" x14ac:dyDescent="0.2">
      <c r="O860" s="42"/>
    </row>
    <row r="861" spans="15:15" x14ac:dyDescent="0.2">
      <c r="O861" s="42"/>
    </row>
    <row r="862" spans="15:15" x14ac:dyDescent="0.2">
      <c r="O862" s="42"/>
    </row>
    <row r="863" spans="15:15" x14ac:dyDescent="0.2">
      <c r="O863" s="42"/>
    </row>
    <row r="864" spans="15:15" x14ac:dyDescent="0.2">
      <c r="O864" s="42"/>
    </row>
    <row r="865" spans="15:15" x14ac:dyDescent="0.2">
      <c r="O865" s="42"/>
    </row>
    <row r="866" spans="15:15" x14ac:dyDescent="0.2">
      <c r="O866" s="42"/>
    </row>
    <row r="867" spans="15:15" x14ac:dyDescent="0.2">
      <c r="O867" s="42"/>
    </row>
    <row r="868" spans="15:15" x14ac:dyDescent="0.2">
      <c r="O868" s="42"/>
    </row>
    <row r="869" spans="15:15" x14ac:dyDescent="0.2">
      <c r="O869" s="42"/>
    </row>
    <row r="870" spans="15:15" x14ac:dyDescent="0.2">
      <c r="O870" s="42"/>
    </row>
    <row r="871" spans="15:15" x14ac:dyDescent="0.2">
      <c r="O871" s="42"/>
    </row>
    <row r="872" spans="15:15" x14ac:dyDescent="0.2">
      <c r="O872" s="42"/>
    </row>
    <row r="873" spans="15:15" x14ac:dyDescent="0.2">
      <c r="O873" s="42"/>
    </row>
    <row r="874" spans="15:15" x14ac:dyDescent="0.2">
      <c r="O874" s="42"/>
    </row>
    <row r="875" spans="15:15" x14ac:dyDescent="0.2">
      <c r="O875" s="42"/>
    </row>
    <row r="876" spans="15:15" x14ac:dyDescent="0.2">
      <c r="O876" s="42"/>
    </row>
    <row r="877" spans="15:15" x14ac:dyDescent="0.2">
      <c r="O877" s="42"/>
    </row>
    <row r="878" spans="15:15" x14ac:dyDescent="0.2">
      <c r="O878" s="42"/>
    </row>
    <row r="879" spans="15:15" x14ac:dyDescent="0.2">
      <c r="O879" s="42"/>
    </row>
    <row r="880" spans="15:15" x14ac:dyDescent="0.2">
      <c r="O880" s="42"/>
    </row>
    <row r="881" spans="15:15" x14ac:dyDescent="0.2">
      <c r="O881" s="42"/>
    </row>
    <row r="882" spans="15:15" x14ac:dyDescent="0.2">
      <c r="O882" s="42"/>
    </row>
    <row r="883" spans="15:15" x14ac:dyDescent="0.2">
      <c r="O883" s="42"/>
    </row>
    <row r="884" spans="15:15" x14ac:dyDescent="0.2">
      <c r="O884" s="42"/>
    </row>
    <row r="885" spans="15:15" x14ac:dyDescent="0.2">
      <c r="O885" s="42"/>
    </row>
    <row r="886" spans="15:15" x14ac:dyDescent="0.2">
      <c r="O886" s="42"/>
    </row>
    <row r="887" spans="15:15" x14ac:dyDescent="0.2">
      <c r="O887" s="42"/>
    </row>
    <row r="888" spans="15:15" x14ac:dyDescent="0.2">
      <c r="O888" s="42"/>
    </row>
    <row r="889" spans="15:15" x14ac:dyDescent="0.2">
      <c r="O889" s="42"/>
    </row>
    <row r="890" spans="15:15" x14ac:dyDescent="0.2">
      <c r="O890" s="42"/>
    </row>
    <row r="891" spans="15:15" x14ac:dyDescent="0.2">
      <c r="O891" s="42"/>
    </row>
    <row r="892" spans="15:15" x14ac:dyDescent="0.2">
      <c r="O892" s="42"/>
    </row>
    <row r="893" spans="15:15" x14ac:dyDescent="0.2">
      <c r="O893" s="42"/>
    </row>
    <row r="894" spans="15:15" x14ac:dyDescent="0.2">
      <c r="O894" s="42"/>
    </row>
    <row r="895" spans="15:15" x14ac:dyDescent="0.2">
      <c r="O895" s="42"/>
    </row>
    <row r="896" spans="15:15" x14ac:dyDescent="0.2">
      <c r="O896" s="42"/>
    </row>
    <row r="897" spans="15:15" x14ac:dyDescent="0.2">
      <c r="O897" s="42"/>
    </row>
    <row r="898" spans="15:15" x14ac:dyDescent="0.2">
      <c r="O898" s="42"/>
    </row>
    <row r="899" spans="15:15" x14ac:dyDescent="0.2">
      <c r="O899" s="42"/>
    </row>
    <row r="900" spans="15:15" x14ac:dyDescent="0.2">
      <c r="O900" s="42"/>
    </row>
    <row r="901" spans="15:15" x14ac:dyDescent="0.2">
      <c r="O901" s="42"/>
    </row>
    <row r="902" spans="15:15" x14ac:dyDescent="0.2">
      <c r="O902" s="42"/>
    </row>
    <row r="903" spans="15:15" x14ac:dyDescent="0.2">
      <c r="O903" s="42"/>
    </row>
    <row r="904" spans="15:15" x14ac:dyDescent="0.2">
      <c r="O904" s="42"/>
    </row>
    <row r="905" spans="15:15" x14ac:dyDescent="0.2">
      <c r="O905" s="42"/>
    </row>
    <row r="906" spans="15:15" x14ac:dyDescent="0.2">
      <c r="O906" s="42"/>
    </row>
    <row r="907" spans="15:15" x14ac:dyDescent="0.2">
      <c r="O907" s="42"/>
    </row>
    <row r="908" spans="15:15" x14ac:dyDescent="0.2">
      <c r="O908" s="42"/>
    </row>
    <row r="909" spans="15:15" x14ac:dyDescent="0.2">
      <c r="O909" s="42"/>
    </row>
    <row r="910" spans="15:15" x14ac:dyDescent="0.2">
      <c r="O910" s="42"/>
    </row>
    <row r="911" spans="15:15" x14ac:dyDescent="0.2">
      <c r="O911" s="42"/>
    </row>
    <row r="912" spans="15:15" x14ac:dyDescent="0.2">
      <c r="O912" s="42"/>
    </row>
    <row r="913" spans="15:15" x14ac:dyDescent="0.2">
      <c r="O913" s="42"/>
    </row>
    <row r="914" spans="15:15" x14ac:dyDescent="0.2">
      <c r="O914" s="42"/>
    </row>
    <row r="915" spans="15:15" x14ac:dyDescent="0.2">
      <c r="O915" s="42"/>
    </row>
    <row r="916" spans="15:15" x14ac:dyDescent="0.2">
      <c r="O916" s="42"/>
    </row>
    <row r="917" spans="15:15" x14ac:dyDescent="0.2">
      <c r="O917" s="42"/>
    </row>
    <row r="918" spans="15:15" x14ac:dyDescent="0.2">
      <c r="O918" s="42"/>
    </row>
    <row r="919" spans="15:15" x14ac:dyDescent="0.2">
      <c r="O919" s="42"/>
    </row>
    <row r="920" spans="15:15" x14ac:dyDescent="0.2">
      <c r="O920" s="42"/>
    </row>
    <row r="921" spans="15:15" x14ac:dyDescent="0.2">
      <c r="O921" s="42"/>
    </row>
    <row r="922" spans="15:15" x14ac:dyDescent="0.2">
      <c r="O922" s="42"/>
    </row>
    <row r="923" spans="15:15" x14ac:dyDescent="0.2">
      <c r="O923" s="42"/>
    </row>
    <row r="924" spans="15:15" x14ac:dyDescent="0.2">
      <c r="O924" s="42"/>
    </row>
    <row r="925" spans="15:15" x14ac:dyDescent="0.2">
      <c r="O925" s="42"/>
    </row>
    <row r="926" spans="15:15" x14ac:dyDescent="0.2">
      <c r="O926" s="42"/>
    </row>
    <row r="927" spans="15:15" x14ac:dyDescent="0.2">
      <c r="O927" s="42"/>
    </row>
    <row r="928" spans="15:15" x14ac:dyDescent="0.2">
      <c r="O928" s="42"/>
    </row>
    <row r="929" spans="15:15" x14ac:dyDescent="0.2">
      <c r="O929" s="42"/>
    </row>
    <row r="930" spans="15:15" x14ac:dyDescent="0.2">
      <c r="O930" s="42"/>
    </row>
    <row r="931" spans="15:15" x14ac:dyDescent="0.2">
      <c r="O931" s="42"/>
    </row>
    <row r="932" spans="15:15" x14ac:dyDescent="0.2">
      <c r="O932" s="42"/>
    </row>
    <row r="933" spans="15:15" x14ac:dyDescent="0.2">
      <c r="O933" s="42"/>
    </row>
    <row r="934" spans="15:15" x14ac:dyDescent="0.2">
      <c r="O934" s="42"/>
    </row>
    <row r="935" spans="15:15" x14ac:dyDescent="0.2">
      <c r="O935" s="42"/>
    </row>
    <row r="936" spans="15:15" x14ac:dyDescent="0.2">
      <c r="O936" s="42"/>
    </row>
    <row r="937" spans="15:15" x14ac:dyDescent="0.2">
      <c r="O937" s="42"/>
    </row>
    <row r="938" spans="15:15" x14ac:dyDescent="0.2">
      <c r="O938" s="42"/>
    </row>
    <row r="939" spans="15:15" x14ac:dyDescent="0.2">
      <c r="O939" s="42"/>
    </row>
    <row r="940" spans="15:15" x14ac:dyDescent="0.2">
      <c r="O940" s="42"/>
    </row>
    <row r="941" spans="15:15" x14ac:dyDescent="0.2">
      <c r="O941" s="42"/>
    </row>
    <row r="942" spans="15:15" x14ac:dyDescent="0.2">
      <c r="O942" s="42"/>
    </row>
    <row r="943" spans="15:15" x14ac:dyDescent="0.2">
      <c r="O943" s="42"/>
    </row>
    <row r="944" spans="15:15" x14ac:dyDescent="0.2">
      <c r="O944" s="42"/>
    </row>
    <row r="945" spans="15:15" x14ac:dyDescent="0.2">
      <c r="O945" s="42"/>
    </row>
    <row r="946" spans="15:15" x14ac:dyDescent="0.2">
      <c r="O946" s="42"/>
    </row>
    <row r="947" spans="15:15" x14ac:dyDescent="0.2">
      <c r="O947" s="42"/>
    </row>
    <row r="948" spans="15:15" x14ac:dyDescent="0.2">
      <c r="O948" s="42"/>
    </row>
    <row r="949" spans="15:15" x14ac:dyDescent="0.2">
      <c r="O949" s="42"/>
    </row>
    <row r="950" spans="15:15" x14ac:dyDescent="0.2">
      <c r="O950" s="42"/>
    </row>
    <row r="951" spans="15:15" x14ac:dyDescent="0.2">
      <c r="O951" s="42"/>
    </row>
    <row r="952" spans="15:15" x14ac:dyDescent="0.2">
      <c r="O952" s="42"/>
    </row>
    <row r="953" spans="15:15" x14ac:dyDescent="0.2">
      <c r="O953" s="42"/>
    </row>
    <row r="954" spans="15:15" x14ac:dyDescent="0.2">
      <c r="O954" s="42"/>
    </row>
    <row r="955" spans="15:15" x14ac:dyDescent="0.2">
      <c r="O955" s="42"/>
    </row>
    <row r="956" spans="15:15" x14ac:dyDescent="0.2">
      <c r="O956" s="42"/>
    </row>
    <row r="957" spans="15:15" x14ac:dyDescent="0.2">
      <c r="O957" s="42"/>
    </row>
    <row r="958" spans="15:15" x14ac:dyDescent="0.2">
      <c r="O958" s="42"/>
    </row>
    <row r="959" spans="15:15" x14ac:dyDescent="0.2">
      <c r="O959" s="42"/>
    </row>
    <row r="960" spans="15:15" x14ac:dyDescent="0.2">
      <c r="O960" s="42"/>
    </row>
    <row r="961" spans="15:15" x14ac:dyDescent="0.2">
      <c r="O961" s="42"/>
    </row>
    <row r="962" spans="15:15" x14ac:dyDescent="0.2">
      <c r="O962" s="42"/>
    </row>
    <row r="963" spans="15:15" x14ac:dyDescent="0.2">
      <c r="O963" s="42"/>
    </row>
    <row r="964" spans="15:15" x14ac:dyDescent="0.2">
      <c r="O964" s="42"/>
    </row>
    <row r="965" spans="15:15" x14ac:dyDescent="0.2">
      <c r="O965" s="42"/>
    </row>
    <row r="966" spans="15:15" x14ac:dyDescent="0.2">
      <c r="O966" s="42"/>
    </row>
    <row r="967" spans="15:15" x14ac:dyDescent="0.2">
      <c r="O967" s="42"/>
    </row>
    <row r="968" spans="15:15" x14ac:dyDescent="0.2">
      <c r="O968" s="42"/>
    </row>
    <row r="969" spans="15:15" x14ac:dyDescent="0.2">
      <c r="O969" s="42"/>
    </row>
    <row r="970" spans="15:15" x14ac:dyDescent="0.2">
      <c r="O970" s="42"/>
    </row>
    <row r="971" spans="15:15" x14ac:dyDescent="0.2">
      <c r="O971" s="42"/>
    </row>
    <row r="972" spans="15:15" x14ac:dyDescent="0.2">
      <c r="O972" s="42"/>
    </row>
    <row r="973" spans="15:15" x14ac:dyDescent="0.2">
      <c r="O973" s="42"/>
    </row>
    <row r="974" spans="15:15" x14ac:dyDescent="0.2">
      <c r="O974" s="42"/>
    </row>
    <row r="975" spans="15:15" x14ac:dyDescent="0.2">
      <c r="O975" s="42"/>
    </row>
    <row r="976" spans="15:15" x14ac:dyDescent="0.2">
      <c r="O976" s="42"/>
    </row>
    <row r="977" spans="15:15" x14ac:dyDescent="0.2">
      <c r="O977" s="42"/>
    </row>
    <row r="978" spans="15:15" x14ac:dyDescent="0.2">
      <c r="O978" s="42"/>
    </row>
    <row r="979" spans="15:15" x14ac:dyDescent="0.2">
      <c r="O979" s="42"/>
    </row>
    <row r="980" spans="15:15" x14ac:dyDescent="0.2">
      <c r="O980" s="42"/>
    </row>
    <row r="981" spans="15:15" x14ac:dyDescent="0.2">
      <c r="O981" s="42"/>
    </row>
    <row r="982" spans="15:15" x14ac:dyDescent="0.2">
      <c r="O982" s="42"/>
    </row>
    <row r="983" spans="15:15" x14ac:dyDescent="0.2">
      <c r="O983" s="42"/>
    </row>
    <row r="984" spans="15:15" x14ac:dyDescent="0.2">
      <c r="O984" s="42"/>
    </row>
    <row r="985" spans="15:15" x14ac:dyDescent="0.2">
      <c r="O985" s="42"/>
    </row>
    <row r="986" spans="15:15" x14ac:dyDescent="0.2">
      <c r="O986" s="42"/>
    </row>
    <row r="987" spans="15:15" x14ac:dyDescent="0.2">
      <c r="O987" s="42"/>
    </row>
    <row r="988" spans="15:15" x14ac:dyDescent="0.2">
      <c r="O988" s="42"/>
    </row>
    <row r="989" spans="15:15" x14ac:dyDescent="0.2">
      <c r="O989" s="42"/>
    </row>
    <row r="990" spans="15:15" x14ac:dyDescent="0.2">
      <c r="O990" s="42"/>
    </row>
    <row r="991" spans="15:15" x14ac:dyDescent="0.2">
      <c r="O991" s="42"/>
    </row>
    <row r="992" spans="15:15" x14ac:dyDescent="0.2">
      <c r="O992" s="42"/>
    </row>
    <row r="993" spans="15:15" x14ac:dyDescent="0.2">
      <c r="O993" s="42"/>
    </row>
    <row r="994" spans="15:15" x14ac:dyDescent="0.2">
      <c r="O994" s="42"/>
    </row>
    <row r="995" spans="15:15" x14ac:dyDescent="0.2">
      <c r="O995" s="42"/>
    </row>
    <row r="996" spans="15:15" x14ac:dyDescent="0.2">
      <c r="O996" s="42"/>
    </row>
    <row r="997" spans="15:15" x14ac:dyDescent="0.2">
      <c r="O997" s="42"/>
    </row>
    <row r="998" spans="15:15" x14ac:dyDescent="0.2">
      <c r="O998" s="42"/>
    </row>
    <row r="999" spans="15:15" x14ac:dyDescent="0.2">
      <c r="O999" s="42"/>
    </row>
    <row r="1000" spans="15:15" x14ac:dyDescent="0.2">
      <c r="O1000" s="42"/>
    </row>
    <row r="1001" spans="15:15" x14ac:dyDescent="0.2">
      <c r="O1001" s="42"/>
    </row>
    <row r="1002" spans="15:15" x14ac:dyDescent="0.2">
      <c r="O1002" s="42"/>
    </row>
    <row r="1003" spans="15:15" x14ac:dyDescent="0.2">
      <c r="O1003" s="42"/>
    </row>
    <row r="1004" spans="15:15" x14ac:dyDescent="0.2">
      <c r="O1004" s="42"/>
    </row>
    <row r="1005" spans="15:15" x14ac:dyDescent="0.2">
      <c r="O1005" s="42"/>
    </row>
    <row r="1006" spans="15:15" x14ac:dyDescent="0.2">
      <c r="O1006" s="42"/>
    </row>
    <row r="1007" spans="15:15" x14ac:dyDescent="0.2">
      <c r="O1007" s="42"/>
    </row>
    <row r="1008" spans="15:15" x14ac:dyDescent="0.2">
      <c r="O1008" s="42"/>
    </row>
    <row r="1009" spans="15:15" x14ac:dyDescent="0.2">
      <c r="O1009" s="42"/>
    </row>
    <row r="1010" spans="15:15" x14ac:dyDescent="0.2">
      <c r="O1010" s="42"/>
    </row>
    <row r="1011" spans="15:15" x14ac:dyDescent="0.2">
      <c r="O1011" s="42"/>
    </row>
    <row r="1012" spans="15:15" x14ac:dyDescent="0.2">
      <c r="O1012" s="42"/>
    </row>
    <row r="1013" spans="15:15" x14ac:dyDescent="0.2">
      <c r="O1013" s="42"/>
    </row>
    <row r="1014" spans="15:15" x14ac:dyDescent="0.2">
      <c r="O1014" s="42"/>
    </row>
    <row r="1015" spans="15:15" x14ac:dyDescent="0.2">
      <c r="O1015" s="42"/>
    </row>
    <row r="1016" spans="15:15" x14ac:dyDescent="0.2">
      <c r="O1016" s="42"/>
    </row>
    <row r="1017" spans="15:15" x14ac:dyDescent="0.2">
      <c r="O1017" s="42"/>
    </row>
    <row r="1018" spans="15:15" x14ac:dyDescent="0.2">
      <c r="O1018" s="42"/>
    </row>
    <row r="1019" spans="15:15" x14ac:dyDescent="0.2">
      <c r="O1019" s="42"/>
    </row>
    <row r="1020" spans="15:15" x14ac:dyDescent="0.2">
      <c r="O1020" s="42"/>
    </row>
    <row r="1021" spans="15:15" x14ac:dyDescent="0.2">
      <c r="O1021" s="42"/>
    </row>
    <row r="1022" spans="15:15" x14ac:dyDescent="0.2">
      <c r="O1022" s="42"/>
    </row>
    <row r="1023" spans="15:15" x14ac:dyDescent="0.2">
      <c r="O1023" s="42"/>
    </row>
    <row r="1024" spans="15:15" x14ac:dyDescent="0.2">
      <c r="O1024" s="42"/>
    </row>
    <row r="1025" spans="15:15" x14ac:dyDescent="0.2">
      <c r="O1025" s="42"/>
    </row>
    <row r="1026" spans="15:15" x14ac:dyDescent="0.2">
      <c r="O1026" s="42"/>
    </row>
    <row r="1027" spans="15:15" x14ac:dyDescent="0.2">
      <c r="O1027" s="42"/>
    </row>
    <row r="1028" spans="15:15" x14ac:dyDescent="0.2">
      <c r="O1028" s="42"/>
    </row>
    <row r="1029" spans="15:15" x14ac:dyDescent="0.2">
      <c r="O1029" s="42"/>
    </row>
    <row r="1030" spans="15:15" x14ac:dyDescent="0.2">
      <c r="O1030" s="42"/>
    </row>
    <row r="1031" spans="15:15" x14ac:dyDescent="0.2">
      <c r="O1031" s="42"/>
    </row>
    <row r="1032" spans="15:15" x14ac:dyDescent="0.2">
      <c r="O1032" s="42"/>
    </row>
    <row r="1033" spans="15:15" x14ac:dyDescent="0.2">
      <c r="O1033" s="42"/>
    </row>
    <row r="1034" spans="15:15" x14ac:dyDescent="0.2">
      <c r="O1034" s="42"/>
    </row>
    <row r="1035" spans="15:15" x14ac:dyDescent="0.2">
      <c r="O1035" s="42"/>
    </row>
    <row r="1036" spans="15:15" x14ac:dyDescent="0.2">
      <c r="O1036" s="42"/>
    </row>
    <row r="1037" spans="15:15" x14ac:dyDescent="0.2">
      <c r="O1037" s="42"/>
    </row>
    <row r="1038" spans="15:15" x14ac:dyDescent="0.2">
      <c r="O1038" s="42"/>
    </row>
    <row r="1039" spans="15:15" x14ac:dyDescent="0.2">
      <c r="O1039" s="42"/>
    </row>
    <row r="1040" spans="15:15" x14ac:dyDescent="0.2">
      <c r="O1040" s="42"/>
    </row>
    <row r="1041" spans="15:15" x14ac:dyDescent="0.2">
      <c r="O1041" s="42"/>
    </row>
    <row r="1042" spans="15:15" x14ac:dyDescent="0.2">
      <c r="O1042" s="42"/>
    </row>
    <row r="1043" spans="15:15" x14ac:dyDescent="0.2">
      <c r="O1043" s="42"/>
    </row>
    <row r="1044" spans="15:15" x14ac:dyDescent="0.2">
      <c r="O1044" s="42"/>
    </row>
    <row r="1045" spans="15:15" x14ac:dyDescent="0.2">
      <c r="O1045" s="42"/>
    </row>
    <row r="1046" spans="15:15" x14ac:dyDescent="0.2">
      <c r="O1046" s="42"/>
    </row>
    <row r="1047" spans="15:15" x14ac:dyDescent="0.2">
      <c r="O1047" s="42"/>
    </row>
    <row r="1048" spans="15:15" x14ac:dyDescent="0.2">
      <c r="O1048" s="42"/>
    </row>
    <row r="1049" spans="15:15" x14ac:dyDescent="0.2">
      <c r="O1049" s="42"/>
    </row>
    <row r="1050" spans="15:15" x14ac:dyDescent="0.2">
      <c r="O1050" s="42"/>
    </row>
    <row r="1051" spans="15:15" x14ac:dyDescent="0.2">
      <c r="O1051" s="42"/>
    </row>
    <row r="1052" spans="15:15" x14ac:dyDescent="0.2">
      <c r="O1052" s="42"/>
    </row>
    <row r="1053" spans="15:15" x14ac:dyDescent="0.2">
      <c r="O1053" s="42"/>
    </row>
    <row r="1054" spans="15:15" x14ac:dyDescent="0.2">
      <c r="O1054" s="42"/>
    </row>
    <row r="1055" spans="15:15" x14ac:dyDescent="0.2">
      <c r="O1055" s="42"/>
    </row>
    <row r="1056" spans="15:15" x14ac:dyDescent="0.2">
      <c r="O1056" s="42"/>
    </row>
    <row r="1057" spans="15:15" x14ac:dyDescent="0.2">
      <c r="O1057" s="42"/>
    </row>
    <row r="1058" spans="15:15" x14ac:dyDescent="0.2">
      <c r="O1058" s="42"/>
    </row>
    <row r="1059" spans="15:15" x14ac:dyDescent="0.2">
      <c r="O1059" s="42"/>
    </row>
    <row r="1060" spans="15:15" x14ac:dyDescent="0.2">
      <c r="O1060" s="42"/>
    </row>
    <row r="1061" spans="15:15" x14ac:dyDescent="0.2">
      <c r="O1061" s="42"/>
    </row>
    <row r="1062" spans="15:15" x14ac:dyDescent="0.2">
      <c r="O1062" s="42"/>
    </row>
    <row r="1063" spans="15:15" x14ac:dyDescent="0.2">
      <c r="O1063" s="42"/>
    </row>
    <row r="1064" spans="15:15" x14ac:dyDescent="0.2">
      <c r="O1064" s="42"/>
    </row>
    <row r="1065" spans="15:15" x14ac:dyDescent="0.2">
      <c r="O1065" s="42"/>
    </row>
    <row r="1066" spans="15:15" x14ac:dyDescent="0.2">
      <c r="O1066" s="42"/>
    </row>
    <row r="1067" spans="15:15" x14ac:dyDescent="0.2">
      <c r="O1067" s="42"/>
    </row>
    <row r="1068" spans="15:15" x14ac:dyDescent="0.2">
      <c r="O1068" s="42"/>
    </row>
    <row r="1069" spans="15:15" x14ac:dyDescent="0.2">
      <c r="O1069" s="42"/>
    </row>
    <row r="1070" spans="15:15" x14ac:dyDescent="0.2">
      <c r="O1070" s="42"/>
    </row>
    <row r="1071" spans="15:15" x14ac:dyDescent="0.2">
      <c r="O1071" s="42"/>
    </row>
    <row r="1072" spans="15:15" x14ac:dyDescent="0.2">
      <c r="O1072" s="42"/>
    </row>
    <row r="1073" spans="15:15" x14ac:dyDescent="0.2">
      <c r="O1073" s="42"/>
    </row>
    <row r="1074" spans="15:15" x14ac:dyDescent="0.2">
      <c r="O1074" s="42"/>
    </row>
    <row r="1075" spans="15:15" x14ac:dyDescent="0.2">
      <c r="O1075" s="42"/>
    </row>
    <row r="1076" spans="15:15" x14ac:dyDescent="0.2">
      <c r="O1076" s="42"/>
    </row>
    <row r="1077" spans="15:15" x14ac:dyDescent="0.2">
      <c r="O1077" s="42"/>
    </row>
    <row r="1078" spans="15:15" x14ac:dyDescent="0.2">
      <c r="O1078" s="42"/>
    </row>
    <row r="1079" spans="15:15" x14ac:dyDescent="0.2">
      <c r="O1079" s="42"/>
    </row>
    <row r="1080" spans="15:15" x14ac:dyDescent="0.2">
      <c r="O1080" s="42"/>
    </row>
    <row r="1081" spans="15:15" x14ac:dyDescent="0.2">
      <c r="O1081" s="42"/>
    </row>
    <row r="1082" spans="15:15" x14ac:dyDescent="0.2">
      <c r="O1082" s="42"/>
    </row>
    <row r="1083" spans="15:15" x14ac:dyDescent="0.2">
      <c r="O1083" s="42"/>
    </row>
    <row r="1084" spans="15:15" x14ac:dyDescent="0.2">
      <c r="O1084" s="42"/>
    </row>
    <row r="1085" spans="15:15" x14ac:dyDescent="0.2">
      <c r="O1085" s="42"/>
    </row>
    <row r="1086" spans="15:15" x14ac:dyDescent="0.2">
      <c r="O1086" s="42"/>
    </row>
    <row r="1087" spans="15:15" x14ac:dyDescent="0.2">
      <c r="O1087" s="42"/>
    </row>
    <row r="1088" spans="15:15" x14ac:dyDescent="0.2">
      <c r="O1088" s="42"/>
    </row>
    <row r="1089" spans="15:15" x14ac:dyDescent="0.2">
      <c r="O1089" s="42"/>
    </row>
    <row r="1090" spans="15:15" x14ac:dyDescent="0.2">
      <c r="O1090" s="42"/>
    </row>
    <row r="1091" spans="15:15" x14ac:dyDescent="0.2">
      <c r="O1091" s="42"/>
    </row>
    <row r="1092" spans="15:15" x14ac:dyDescent="0.2">
      <c r="O1092" s="42"/>
    </row>
    <row r="1093" spans="15:15" x14ac:dyDescent="0.2">
      <c r="O1093" s="42"/>
    </row>
    <row r="1094" spans="15:15" x14ac:dyDescent="0.2">
      <c r="O1094" s="42"/>
    </row>
    <row r="1095" spans="15:15" x14ac:dyDescent="0.2">
      <c r="O1095" s="42"/>
    </row>
    <row r="1096" spans="15:15" x14ac:dyDescent="0.2">
      <c r="O1096" s="42"/>
    </row>
    <row r="1097" spans="15:15" x14ac:dyDescent="0.2">
      <c r="O1097" s="42"/>
    </row>
    <row r="1098" spans="15:15" x14ac:dyDescent="0.2">
      <c r="O1098" s="42"/>
    </row>
    <row r="1099" spans="15:15" x14ac:dyDescent="0.2">
      <c r="O1099" s="42"/>
    </row>
    <row r="1100" spans="15:15" x14ac:dyDescent="0.2">
      <c r="O1100" s="42"/>
    </row>
    <row r="1101" spans="15:15" x14ac:dyDescent="0.2">
      <c r="O1101" s="42"/>
    </row>
    <row r="1102" spans="15:15" x14ac:dyDescent="0.2">
      <c r="O1102" s="42"/>
    </row>
    <row r="1103" spans="15:15" x14ac:dyDescent="0.2">
      <c r="O1103" s="42"/>
    </row>
    <row r="1104" spans="15:15" x14ac:dyDescent="0.2">
      <c r="O1104" s="42"/>
    </row>
    <row r="1105" spans="15:15" x14ac:dyDescent="0.2">
      <c r="O1105" s="42"/>
    </row>
    <row r="1106" spans="15:15" x14ac:dyDescent="0.2">
      <c r="O1106" s="42"/>
    </row>
    <row r="1107" spans="15:15" x14ac:dyDescent="0.2">
      <c r="O1107" s="42"/>
    </row>
    <row r="1108" spans="15:15" x14ac:dyDescent="0.2">
      <c r="O1108" s="42"/>
    </row>
    <row r="1109" spans="15:15" x14ac:dyDescent="0.2">
      <c r="O1109" s="42"/>
    </row>
    <row r="1110" spans="15:15" x14ac:dyDescent="0.2">
      <c r="O1110" s="42"/>
    </row>
    <row r="1111" spans="15:15" x14ac:dyDescent="0.2">
      <c r="O1111" s="42"/>
    </row>
    <row r="1112" spans="15:15" x14ac:dyDescent="0.2">
      <c r="O1112" s="42"/>
    </row>
    <row r="1113" spans="15:15" x14ac:dyDescent="0.2">
      <c r="O1113" s="42"/>
    </row>
    <row r="1114" spans="15:15" x14ac:dyDescent="0.2">
      <c r="O1114" s="42"/>
    </row>
    <row r="1115" spans="15:15" x14ac:dyDescent="0.2">
      <c r="O1115" s="42"/>
    </row>
    <row r="1116" spans="15:15" x14ac:dyDescent="0.2">
      <c r="O1116" s="42"/>
    </row>
    <row r="1117" spans="15:15" x14ac:dyDescent="0.2">
      <c r="O1117" s="42"/>
    </row>
    <row r="1118" spans="15:15" x14ac:dyDescent="0.2">
      <c r="O1118" s="42"/>
    </row>
    <row r="1119" spans="15:15" x14ac:dyDescent="0.2">
      <c r="O1119" s="42"/>
    </row>
    <row r="1120" spans="15:15" x14ac:dyDescent="0.2">
      <c r="O1120" s="42"/>
    </row>
    <row r="1121" spans="15:15" x14ac:dyDescent="0.2">
      <c r="O1121" s="42"/>
    </row>
    <row r="1122" spans="15:15" x14ac:dyDescent="0.2">
      <c r="O1122" s="42"/>
    </row>
    <row r="1123" spans="15:15" x14ac:dyDescent="0.2">
      <c r="O1123" s="42"/>
    </row>
    <row r="1124" spans="15:15" x14ac:dyDescent="0.2">
      <c r="O1124" s="42"/>
    </row>
    <row r="1125" spans="15:15" x14ac:dyDescent="0.2">
      <c r="O1125" s="42"/>
    </row>
    <row r="1126" spans="15:15" x14ac:dyDescent="0.2">
      <c r="O1126" s="42"/>
    </row>
    <row r="1127" spans="15:15" x14ac:dyDescent="0.2">
      <c r="O1127" s="42"/>
    </row>
    <row r="1128" spans="15:15" x14ac:dyDescent="0.2">
      <c r="O1128" s="42"/>
    </row>
    <row r="1129" spans="15:15" x14ac:dyDescent="0.2">
      <c r="O1129" s="42"/>
    </row>
    <row r="1130" spans="15:15" x14ac:dyDescent="0.2">
      <c r="O1130" s="42"/>
    </row>
    <row r="1131" spans="15:15" x14ac:dyDescent="0.2">
      <c r="O1131" s="42"/>
    </row>
    <row r="1132" spans="15:15" x14ac:dyDescent="0.2">
      <c r="O1132" s="42"/>
    </row>
    <row r="1133" spans="15:15" x14ac:dyDescent="0.2">
      <c r="O1133" s="42"/>
    </row>
    <row r="1134" spans="15:15" x14ac:dyDescent="0.2">
      <c r="O1134" s="42"/>
    </row>
    <row r="1135" spans="15:15" x14ac:dyDescent="0.2">
      <c r="O1135" s="42"/>
    </row>
    <row r="1136" spans="15:15" x14ac:dyDescent="0.2">
      <c r="O1136" s="42"/>
    </row>
    <row r="1137" spans="15:15" x14ac:dyDescent="0.2">
      <c r="O1137" s="42"/>
    </row>
    <row r="1138" spans="15:15" x14ac:dyDescent="0.2">
      <c r="O1138" s="42"/>
    </row>
    <row r="1139" spans="15:15" x14ac:dyDescent="0.2">
      <c r="O1139" s="42"/>
    </row>
    <row r="1140" spans="15:15" x14ac:dyDescent="0.2">
      <c r="O1140" s="42"/>
    </row>
    <row r="1141" spans="15:15" x14ac:dyDescent="0.2">
      <c r="O1141" s="42"/>
    </row>
    <row r="1142" spans="15:15" x14ac:dyDescent="0.2">
      <c r="O1142" s="42"/>
    </row>
    <row r="1143" spans="15:15" x14ac:dyDescent="0.2">
      <c r="O1143" s="42"/>
    </row>
    <row r="1144" spans="15:15" x14ac:dyDescent="0.2">
      <c r="O1144" s="42"/>
    </row>
    <row r="1145" spans="15:15" x14ac:dyDescent="0.2">
      <c r="O1145" s="42"/>
    </row>
    <row r="1146" spans="15:15" x14ac:dyDescent="0.2">
      <c r="O1146" s="42"/>
    </row>
    <row r="1147" spans="15:15" x14ac:dyDescent="0.2">
      <c r="O1147" s="42"/>
    </row>
    <row r="1148" spans="15:15" x14ac:dyDescent="0.2">
      <c r="O1148" s="42"/>
    </row>
    <row r="1149" spans="15:15" x14ac:dyDescent="0.2">
      <c r="O1149" s="42"/>
    </row>
    <row r="1150" spans="15:15" x14ac:dyDescent="0.2">
      <c r="O1150" s="42"/>
    </row>
    <row r="1151" spans="15:15" x14ac:dyDescent="0.2">
      <c r="O1151" s="42"/>
    </row>
    <row r="1152" spans="15:15" x14ac:dyDescent="0.2">
      <c r="O1152" s="42"/>
    </row>
    <row r="1153" spans="15:15" x14ac:dyDescent="0.2">
      <c r="O1153" s="42"/>
    </row>
    <row r="1154" spans="15:15" x14ac:dyDescent="0.2">
      <c r="O1154" s="42"/>
    </row>
    <row r="1155" spans="15:15" x14ac:dyDescent="0.2">
      <c r="O1155" s="42"/>
    </row>
    <row r="1156" spans="15:15" x14ac:dyDescent="0.2">
      <c r="O1156" s="42"/>
    </row>
    <row r="1157" spans="15:15" x14ac:dyDescent="0.2">
      <c r="O1157" s="42"/>
    </row>
    <row r="1158" spans="15:15" x14ac:dyDescent="0.2">
      <c r="O1158" s="42"/>
    </row>
    <row r="1159" spans="15:15" x14ac:dyDescent="0.2">
      <c r="O1159" s="42"/>
    </row>
    <row r="1160" spans="15:15" x14ac:dyDescent="0.2">
      <c r="O1160" s="42"/>
    </row>
  </sheetData>
  <sheetProtection algorithmName="SHA-512" hashValue="zusDOokvqXE2AjK69dvYyfTv84KgRqAbgq0Ryt0NCrK7lXI4riGcLRkUc5YCWaTEsF+rS21G/R/43PdtJotsPQ==" saltValue="Pbbl7WAPNOZUvnMmOaZ0rQ==" spinCount="100000" sheet="1" objects="1" scenarios="1" formatCells="0" formatColumns="0" formatRows="0"/>
  <mergeCells count="213">
    <mergeCell ref="K61:L61"/>
    <mergeCell ref="K64:L64"/>
    <mergeCell ref="K66:L66"/>
    <mergeCell ref="K68:L68"/>
    <mergeCell ref="K70:L70"/>
    <mergeCell ref="K51:L51"/>
    <mergeCell ref="K52:L52"/>
    <mergeCell ref="K53:L53"/>
    <mergeCell ref="K55:L55"/>
    <mergeCell ref="K56:L56"/>
    <mergeCell ref="K57:L57"/>
    <mergeCell ref="K58:L58"/>
    <mergeCell ref="K59:L59"/>
    <mergeCell ref="K60:L60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31:L31"/>
    <mergeCell ref="K32:L32"/>
    <mergeCell ref="K33:L33"/>
    <mergeCell ref="K34:L34"/>
    <mergeCell ref="K36:L36"/>
    <mergeCell ref="K37:L37"/>
    <mergeCell ref="K38:L38"/>
    <mergeCell ref="K39:L39"/>
    <mergeCell ref="K41:L41"/>
    <mergeCell ref="K18:L18"/>
    <mergeCell ref="K21:L21"/>
    <mergeCell ref="K22:L22"/>
    <mergeCell ref="K23:L23"/>
    <mergeCell ref="K25:L25"/>
    <mergeCell ref="K26:L26"/>
    <mergeCell ref="K27:L27"/>
    <mergeCell ref="K29:L29"/>
    <mergeCell ref="K30:L30"/>
    <mergeCell ref="G52:H52"/>
    <mergeCell ref="G53:H53"/>
    <mergeCell ref="G44:H44"/>
    <mergeCell ref="G45:H45"/>
    <mergeCell ref="G46:H46"/>
    <mergeCell ref="G47:H47"/>
    <mergeCell ref="G48:H48"/>
    <mergeCell ref="G70:H70"/>
    <mergeCell ref="G60:H60"/>
    <mergeCell ref="G61:H61"/>
    <mergeCell ref="G64:H64"/>
    <mergeCell ref="G66:H66"/>
    <mergeCell ref="G68:H68"/>
    <mergeCell ref="G55:H55"/>
    <mergeCell ref="G56:H56"/>
    <mergeCell ref="G57:H57"/>
    <mergeCell ref="G58:H58"/>
    <mergeCell ref="G59:H59"/>
    <mergeCell ref="G25:H25"/>
    <mergeCell ref="G38:H38"/>
    <mergeCell ref="G39:H39"/>
    <mergeCell ref="G41:H41"/>
    <mergeCell ref="G42:H42"/>
    <mergeCell ref="G43:H43"/>
    <mergeCell ref="G32:H32"/>
    <mergeCell ref="G33:H33"/>
    <mergeCell ref="G34:H34"/>
    <mergeCell ref="G36:H36"/>
    <mergeCell ref="G37:H37"/>
    <mergeCell ref="M50:N50"/>
    <mergeCell ref="M51:N51"/>
    <mergeCell ref="M42:N42"/>
    <mergeCell ref="M43:N43"/>
    <mergeCell ref="M44:N44"/>
    <mergeCell ref="G26:H26"/>
    <mergeCell ref="G27:H27"/>
    <mergeCell ref="G29:H29"/>
    <mergeCell ref="G30:H30"/>
    <mergeCell ref="G31:H31"/>
    <mergeCell ref="G49:H49"/>
    <mergeCell ref="G50:H50"/>
    <mergeCell ref="G51:H51"/>
    <mergeCell ref="M37:N37"/>
    <mergeCell ref="M38:N38"/>
    <mergeCell ref="M39:N39"/>
    <mergeCell ref="M41:N41"/>
    <mergeCell ref="M31:N31"/>
    <mergeCell ref="M32:N32"/>
    <mergeCell ref="M33:N33"/>
    <mergeCell ref="M34:N34"/>
    <mergeCell ref="M47:N47"/>
    <mergeCell ref="M48:N48"/>
    <mergeCell ref="M49:N49"/>
    <mergeCell ref="M70:N70"/>
    <mergeCell ref="M66:N66"/>
    <mergeCell ref="M68:N68"/>
    <mergeCell ref="M58:N58"/>
    <mergeCell ref="M59:N59"/>
    <mergeCell ref="M60:N60"/>
    <mergeCell ref="M61:N61"/>
    <mergeCell ref="M64:N64"/>
    <mergeCell ref="M52:N52"/>
    <mergeCell ref="M53:N53"/>
    <mergeCell ref="M55:N55"/>
    <mergeCell ref="M56:N56"/>
    <mergeCell ref="M57:N57"/>
    <mergeCell ref="M29:N29"/>
    <mergeCell ref="M30:N30"/>
    <mergeCell ref="E70:F70"/>
    <mergeCell ref="E64:F64"/>
    <mergeCell ref="E53:F53"/>
    <mergeCell ref="E43:F43"/>
    <mergeCell ref="E61:F61"/>
    <mergeCell ref="E56:F56"/>
    <mergeCell ref="E45:F45"/>
    <mergeCell ref="E68:F68"/>
    <mergeCell ref="E50:F50"/>
    <mergeCell ref="E51:F51"/>
    <mergeCell ref="E29:F29"/>
    <mergeCell ref="E38:F38"/>
    <mergeCell ref="E34:F34"/>
    <mergeCell ref="E33:F33"/>
    <mergeCell ref="E30:F30"/>
    <mergeCell ref="E36:F36"/>
    <mergeCell ref="E31:F31"/>
    <mergeCell ref="E37:F37"/>
    <mergeCell ref="E32:F32"/>
    <mergeCell ref="M45:N45"/>
    <mergeCell ref="M46:N46"/>
    <mergeCell ref="M36:N36"/>
    <mergeCell ref="C39:D39"/>
    <mergeCell ref="E39:F39"/>
    <mergeCell ref="E46:F46"/>
    <mergeCell ref="E66:F66"/>
    <mergeCell ref="E55:F55"/>
    <mergeCell ref="C53:D53"/>
    <mergeCell ref="E47:F47"/>
    <mergeCell ref="E48:F48"/>
    <mergeCell ref="E52:F52"/>
    <mergeCell ref="E41:F41"/>
    <mergeCell ref="E49:F49"/>
    <mergeCell ref="E44:F44"/>
    <mergeCell ref="E57:F57"/>
    <mergeCell ref="E58:F58"/>
    <mergeCell ref="E59:F59"/>
    <mergeCell ref="E60:F60"/>
    <mergeCell ref="E42:F42"/>
    <mergeCell ref="E2:F2"/>
    <mergeCell ref="E22:F22"/>
    <mergeCell ref="E27:F27"/>
    <mergeCell ref="E26:F26"/>
    <mergeCell ref="E23:F23"/>
    <mergeCell ref="E18:F18"/>
    <mergeCell ref="E21:F21"/>
    <mergeCell ref="E25:F25"/>
    <mergeCell ref="P3:S3"/>
    <mergeCell ref="Q14:T14"/>
    <mergeCell ref="Q4:S6"/>
    <mergeCell ref="Q7:S10"/>
    <mergeCell ref="Q11:S13"/>
    <mergeCell ref="M18:N18"/>
    <mergeCell ref="M21:N21"/>
    <mergeCell ref="M22:N22"/>
    <mergeCell ref="M23:N23"/>
    <mergeCell ref="M27:N27"/>
    <mergeCell ref="M25:N25"/>
    <mergeCell ref="M26:N26"/>
    <mergeCell ref="G18:H18"/>
    <mergeCell ref="G21:H21"/>
    <mergeCell ref="G22:H22"/>
    <mergeCell ref="G23:H23"/>
    <mergeCell ref="I18:J18"/>
    <mergeCell ref="I21:J21"/>
    <mergeCell ref="I22:J22"/>
    <mergeCell ref="I23:J23"/>
    <mergeCell ref="I25:J25"/>
    <mergeCell ref="I26:J26"/>
    <mergeCell ref="I27:J27"/>
    <mergeCell ref="I29:J29"/>
    <mergeCell ref="I30:J30"/>
    <mergeCell ref="I31:J31"/>
    <mergeCell ref="I32:J32"/>
    <mergeCell ref="I33:J33"/>
    <mergeCell ref="I34:J34"/>
    <mergeCell ref="I36:J36"/>
    <mergeCell ref="I37:J37"/>
    <mergeCell ref="I39:J39"/>
    <mergeCell ref="I38:J38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61:J61"/>
    <mergeCell ref="I64:J64"/>
    <mergeCell ref="I66:J66"/>
    <mergeCell ref="I68:J68"/>
    <mergeCell ref="I70:J70"/>
    <mergeCell ref="I51:J51"/>
    <mergeCell ref="I52:J52"/>
    <mergeCell ref="I53:J53"/>
    <mergeCell ref="I55:J55"/>
    <mergeCell ref="I56:J56"/>
    <mergeCell ref="I57:J57"/>
    <mergeCell ref="I58:J58"/>
    <mergeCell ref="I59:J59"/>
    <mergeCell ref="I60:J60"/>
  </mergeCells>
  <phoneticPr fontId="3" type="noConversion"/>
  <hyperlinks>
    <hyperlink ref="A68" r:id="rId1" display="Facilities/Administrative Costs (F&amp;A)" xr:uid="{00000000-0004-0000-0000-000000000000}"/>
    <hyperlink ref="Q2" r:id="rId2" location="tabs-accord7" display="Definitions for all categries are available on ISU RSP's webpage:" xr:uid="{00000000-0004-0000-0000-000001000000}"/>
    <hyperlink ref="P40" r:id="rId3" xr:uid="{00000000-0004-0000-0000-000002000000}"/>
    <hyperlink ref="Q24" r:id="rId4" xr:uid="{00000000-0004-0000-0000-000003000000}"/>
    <hyperlink ref="P65" r:id="rId5" xr:uid="{BE2E71CB-FC2C-4E0D-B6BD-BA1094FADABC}"/>
  </hyperlinks>
  <printOptions horizontalCentered="1" gridLines="1" gridLinesSet="0"/>
  <pageMargins left="0.25" right="0.3" top="1" bottom="1" header="0.5" footer="0.5"/>
  <pageSetup scale="79" fitToHeight="4" orientation="portrait" horizontalDpi="4294967292" verticalDpi="4294967292" r:id="rId6"/>
  <headerFooter alignWithMargins="0">
    <oddFooter>Page &amp;p</oddFooter>
  </headerFooter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workbookViewId="0">
      <selection sqref="A1:XFD1048576"/>
    </sheetView>
  </sheetViews>
  <sheetFormatPr defaultRowHeight="12.75" x14ac:dyDescent="0.2"/>
  <cols>
    <col min="1" max="1" width="12.5703125" style="184" customWidth="1"/>
    <col min="2" max="2" width="7" style="184" customWidth="1"/>
    <col min="3" max="3" width="16.140625" style="184" customWidth="1"/>
    <col min="4" max="4" width="11.140625" style="184" customWidth="1"/>
    <col min="5" max="5" width="16.42578125" style="184" customWidth="1"/>
    <col min="6" max="6" width="9.140625" style="184"/>
    <col min="7" max="7" width="19.28515625" style="184" customWidth="1"/>
    <col min="8" max="8" width="12.42578125" style="184" customWidth="1"/>
    <col min="9" max="9" width="2.7109375" style="184" customWidth="1"/>
    <col min="10" max="10" width="13.28515625" style="184" customWidth="1"/>
    <col min="11" max="256" width="9.140625" style="184"/>
    <col min="257" max="257" width="12.5703125" style="184" customWidth="1"/>
    <col min="258" max="258" width="7" style="184" customWidth="1"/>
    <col min="259" max="259" width="16.140625" style="184" customWidth="1"/>
    <col min="260" max="260" width="11.140625" style="184" customWidth="1"/>
    <col min="261" max="261" width="16.42578125" style="184" customWidth="1"/>
    <col min="262" max="262" width="9.140625" style="184"/>
    <col min="263" max="263" width="19.28515625" style="184" customWidth="1"/>
    <col min="264" max="264" width="12.42578125" style="184" customWidth="1"/>
    <col min="265" max="265" width="2.7109375" style="184" customWidth="1"/>
    <col min="266" max="266" width="13.28515625" style="184" customWidth="1"/>
    <col min="267" max="512" width="9.140625" style="184"/>
    <col min="513" max="513" width="12.5703125" style="184" customWidth="1"/>
    <col min="514" max="514" width="7" style="184" customWidth="1"/>
    <col min="515" max="515" width="16.140625" style="184" customWidth="1"/>
    <col min="516" max="516" width="11.140625" style="184" customWidth="1"/>
    <col min="517" max="517" width="16.42578125" style="184" customWidth="1"/>
    <col min="518" max="518" width="9.140625" style="184"/>
    <col min="519" max="519" width="19.28515625" style="184" customWidth="1"/>
    <col min="520" max="520" width="12.42578125" style="184" customWidth="1"/>
    <col min="521" max="521" width="2.7109375" style="184" customWidth="1"/>
    <col min="522" max="522" width="13.28515625" style="184" customWidth="1"/>
    <col min="523" max="768" width="9.140625" style="184"/>
    <col min="769" max="769" width="12.5703125" style="184" customWidth="1"/>
    <col min="770" max="770" width="7" style="184" customWidth="1"/>
    <col min="771" max="771" width="16.140625" style="184" customWidth="1"/>
    <col min="772" max="772" width="11.140625" style="184" customWidth="1"/>
    <col min="773" max="773" width="16.42578125" style="184" customWidth="1"/>
    <col min="774" max="774" width="9.140625" style="184"/>
    <col min="775" max="775" width="19.28515625" style="184" customWidth="1"/>
    <col min="776" max="776" width="12.42578125" style="184" customWidth="1"/>
    <col min="777" max="777" width="2.7109375" style="184" customWidth="1"/>
    <col min="778" max="778" width="13.28515625" style="184" customWidth="1"/>
    <col min="779" max="1024" width="9.140625" style="184"/>
    <col min="1025" max="1025" width="12.5703125" style="184" customWidth="1"/>
    <col min="1026" max="1026" width="7" style="184" customWidth="1"/>
    <col min="1027" max="1027" width="16.140625" style="184" customWidth="1"/>
    <col min="1028" max="1028" width="11.140625" style="184" customWidth="1"/>
    <col min="1029" max="1029" width="16.42578125" style="184" customWidth="1"/>
    <col min="1030" max="1030" width="9.140625" style="184"/>
    <col min="1031" max="1031" width="19.28515625" style="184" customWidth="1"/>
    <col min="1032" max="1032" width="12.42578125" style="184" customWidth="1"/>
    <col min="1033" max="1033" width="2.7109375" style="184" customWidth="1"/>
    <col min="1034" max="1034" width="13.28515625" style="184" customWidth="1"/>
    <col min="1035" max="1280" width="9.140625" style="184"/>
    <col min="1281" max="1281" width="12.5703125" style="184" customWidth="1"/>
    <col min="1282" max="1282" width="7" style="184" customWidth="1"/>
    <col min="1283" max="1283" width="16.140625" style="184" customWidth="1"/>
    <col min="1284" max="1284" width="11.140625" style="184" customWidth="1"/>
    <col min="1285" max="1285" width="16.42578125" style="184" customWidth="1"/>
    <col min="1286" max="1286" width="9.140625" style="184"/>
    <col min="1287" max="1287" width="19.28515625" style="184" customWidth="1"/>
    <col min="1288" max="1288" width="12.42578125" style="184" customWidth="1"/>
    <col min="1289" max="1289" width="2.7109375" style="184" customWidth="1"/>
    <col min="1290" max="1290" width="13.28515625" style="184" customWidth="1"/>
    <col min="1291" max="1536" width="9.140625" style="184"/>
    <col min="1537" max="1537" width="12.5703125" style="184" customWidth="1"/>
    <col min="1538" max="1538" width="7" style="184" customWidth="1"/>
    <col min="1539" max="1539" width="16.140625" style="184" customWidth="1"/>
    <col min="1540" max="1540" width="11.140625" style="184" customWidth="1"/>
    <col min="1541" max="1541" width="16.42578125" style="184" customWidth="1"/>
    <col min="1542" max="1542" width="9.140625" style="184"/>
    <col min="1543" max="1543" width="19.28515625" style="184" customWidth="1"/>
    <col min="1544" max="1544" width="12.42578125" style="184" customWidth="1"/>
    <col min="1545" max="1545" width="2.7109375" style="184" customWidth="1"/>
    <col min="1546" max="1546" width="13.28515625" style="184" customWidth="1"/>
    <col min="1547" max="1792" width="9.140625" style="184"/>
    <col min="1793" max="1793" width="12.5703125" style="184" customWidth="1"/>
    <col min="1794" max="1794" width="7" style="184" customWidth="1"/>
    <col min="1795" max="1795" width="16.140625" style="184" customWidth="1"/>
    <col min="1796" max="1796" width="11.140625" style="184" customWidth="1"/>
    <col min="1797" max="1797" width="16.42578125" style="184" customWidth="1"/>
    <col min="1798" max="1798" width="9.140625" style="184"/>
    <col min="1799" max="1799" width="19.28515625" style="184" customWidth="1"/>
    <col min="1800" max="1800" width="12.42578125" style="184" customWidth="1"/>
    <col min="1801" max="1801" width="2.7109375" style="184" customWidth="1"/>
    <col min="1802" max="1802" width="13.28515625" style="184" customWidth="1"/>
    <col min="1803" max="2048" width="9.140625" style="184"/>
    <col min="2049" max="2049" width="12.5703125" style="184" customWidth="1"/>
    <col min="2050" max="2050" width="7" style="184" customWidth="1"/>
    <col min="2051" max="2051" width="16.140625" style="184" customWidth="1"/>
    <col min="2052" max="2052" width="11.140625" style="184" customWidth="1"/>
    <col min="2053" max="2053" width="16.42578125" style="184" customWidth="1"/>
    <col min="2054" max="2054" width="9.140625" style="184"/>
    <col min="2055" max="2055" width="19.28515625" style="184" customWidth="1"/>
    <col min="2056" max="2056" width="12.42578125" style="184" customWidth="1"/>
    <col min="2057" max="2057" width="2.7109375" style="184" customWidth="1"/>
    <col min="2058" max="2058" width="13.28515625" style="184" customWidth="1"/>
    <col min="2059" max="2304" width="9.140625" style="184"/>
    <col min="2305" max="2305" width="12.5703125" style="184" customWidth="1"/>
    <col min="2306" max="2306" width="7" style="184" customWidth="1"/>
    <col min="2307" max="2307" width="16.140625" style="184" customWidth="1"/>
    <col min="2308" max="2308" width="11.140625" style="184" customWidth="1"/>
    <col min="2309" max="2309" width="16.42578125" style="184" customWidth="1"/>
    <col min="2310" max="2310" width="9.140625" style="184"/>
    <col min="2311" max="2311" width="19.28515625" style="184" customWidth="1"/>
    <col min="2312" max="2312" width="12.42578125" style="184" customWidth="1"/>
    <col min="2313" max="2313" width="2.7109375" style="184" customWidth="1"/>
    <col min="2314" max="2314" width="13.28515625" style="184" customWidth="1"/>
    <col min="2315" max="2560" width="9.140625" style="184"/>
    <col min="2561" max="2561" width="12.5703125" style="184" customWidth="1"/>
    <col min="2562" max="2562" width="7" style="184" customWidth="1"/>
    <col min="2563" max="2563" width="16.140625" style="184" customWidth="1"/>
    <col min="2564" max="2564" width="11.140625" style="184" customWidth="1"/>
    <col min="2565" max="2565" width="16.42578125" style="184" customWidth="1"/>
    <col min="2566" max="2566" width="9.140625" style="184"/>
    <col min="2567" max="2567" width="19.28515625" style="184" customWidth="1"/>
    <col min="2568" max="2568" width="12.42578125" style="184" customWidth="1"/>
    <col min="2569" max="2569" width="2.7109375" style="184" customWidth="1"/>
    <col min="2570" max="2570" width="13.28515625" style="184" customWidth="1"/>
    <col min="2571" max="2816" width="9.140625" style="184"/>
    <col min="2817" max="2817" width="12.5703125" style="184" customWidth="1"/>
    <col min="2818" max="2818" width="7" style="184" customWidth="1"/>
    <col min="2819" max="2819" width="16.140625" style="184" customWidth="1"/>
    <col min="2820" max="2820" width="11.140625" style="184" customWidth="1"/>
    <col min="2821" max="2821" width="16.42578125" style="184" customWidth="1"/>
    <col min="2822" max="2822" width="9.140625" style="184"/>
    <col min="2823" max="2823" width="19.28515625" style="184" customWidth="1"/>
    <col min="2824" max="2824" width="12.42578125" style="184" customWidth="1"/>
    <col min="2825" max="2825" width="2.7109375" style="184" customWidth="1"/>
    <col min="2826" max="2826" width="13.28515625" style="184" customWidth="1"/>
    <col min="2827" max="3072" width="9.140625" style="184"/>
    <col min="3073" max="3073" width="12.5703125" style="184" customWidth="1"/>
    <col min="3074" max="3074" width="7" style="184" customWidth="1"/>
    <col min="3075" max="3075" width="16.140625" style="184" customWidth="1"/>
    <col min="3076" max="3076" width="11.140625" style="184" customWidth="1"/>
    <col min="3077" max="3077" width="16.42578125" style="184" customWidth="1"/>
    <col min="3078" max="3078" width="9.140625" style="184"/>
    <col min="3079" max="3079" width="19.28515625" style="184" customWidth="1"/>
    <col min="3080" max="3080" width="12.42578125" style="184" customWidth="1"/>
    <col min="3081" max="3081" width="2.7109375" style="184" customWidth="1"/>
    <col min="3082" max="3082" width="13.28515625" style="184" customWidth="1"/>
    <col min="3083" max="3328" width="9.140625" style="184"/>
    <col min="3329" max="3329" width="12.5703125" style="184" customWidth="1"/>
    <col min="3330" max="3330" width="7" style="184" customWidth="1"/>
    <col min="3331" max="3331" width="16.140625" style="184" customWidth="1"/>
    <col min="3332" max="3332" width="11.140625" style="184" customWidth="1"/>
    <col min="3333" max="3333" width="16.42578125" style="184" customWidth="1"/>
    <col min="3334" max="3334" width="9.140625" style="184"/>
    <col min="3335" max="3335" width="19.28515625" style="184" customWidth="1"/>
    <col min="3336" max="3336" width="12.42578125" style="184" customWidth="1"/>
    <col min="3337" max="3337" width="2.7109375" style="184" customWidth="1"/>
    <col min="3338" max="3338" width="13.28515625" style="184" customWidth="1"/>
    <col min="3339" max="3584" width="9.140625" style="184"/>
    <col min="3585" max="3585" width="12.5703125" style="184" customWidth="1"/>
    <col min="3586" max="3586" width="7" style="184" customWidth="1"/>
    <col min="3587" max="3587" width="16.140625" style="184" customWidth="1"/>
    <col min="3588" max="3588" width="11.140625" style="184" customWidth="1"/>
    <col min="3589" max="3589" width="16.42578125" style="184" customWidth="1"/>
    <col min="3590" max="3590" width="9.140625" style="184"/>
    <col min="3591" max="3591" width="19.28515625" style="184" customWidth="1"/>
    <col min="3592" max="3592" width="12.42578125" style="184" customWidth="1"/>
    <col min="3593" max="3593" width="2.7109375" style="184" customWidth="1"/>
    <col min="3594" max="3594" width="13.28515625" style="184" customWidth="1"/>
    <col min="3595" max="3840" width="9.140625" style="184"/>
    <col min="3841" max="3841" width="12.5703125" style="184" customWidth="1"/>
    <col min="3842" max="3842" width="7" style="184" customWidth="1"/>
    <col min="3843" max="3843" width="16.140625" style="184" customWidth="1"/>
    <col min="3844" max="3844" width="11.140625" style="184" customWidth="1"/>
    <col min="3845" max="3845" width="16.42578125" style="184" customWidth="1"/>
    <col min="3846" max="3846" width="9.140625" style="184"/>
    <col min="3847" max="3847" width="19.28515625" style="184" customWidth="1"/>
    <col min="3848" max="3848" width="12.42578125" style="184" customWidth="1"/>
    <col min="3849" max="3849" width="2.7109375" style="184" customWidth="1"/>
    <col min="3850" max="3850" width="13.28515625" style="184" customWidth="1"/>
    <col min="3851" max="4096" width="9.140625" style="184"/>
    <col min="4097" max="4097" width="12.5703125" style="184" customWidth="1"/>
    <col min="4098" max="4098" width="7" style="184" customWidth="1"/>
    <col min="4099" max="4099" width="16.140625" style="184" customWidth="1"/>
    <col min="4100" max="4100" width="11.140625" style="184" customWidth="1"/>
    <col min="4101" max="4101" width="16.42578125" style="184" customWidth="1"/>
    <col min="4102" max="4102" width="9.140625" style="184"/>
    <col min="4103" max="4103" width="19.28515625" style="184" customWidth="1"/>
    <col min="4104" max="4104" width="12.42578125" style="184" customWidth="1"/>
    <col min="4105" max="4105" width="2.7109375" style="184" customWidth="1"/>
    <col min="4106" max="4106" width="13.28515625" style="184" customWidth="1"/>
    <col min="4107" max="4352" width="9.140625" style="184"/>
    <col min="4353" max="4353" width="12.5703125" style="184" customWidth="1"/>
    <col min="4354" max="4354" width="7" style="184" customWidth="1"/>
    <col min="4355" max="4355" width="16.140625" style="184" customWidth="1"/>
    <col min="4356" max="4356" width="11.140625" style="184" customWidth="1"/>
    <col min="4357" max="4357" width="16.42578125" style="184" customWidth="1"/>
    <col min="4358" max="4358" width="9.140625" style="184"/>
    <col min="4359" max="4359" width="19.28515625" style="184" customWidth="1"/>
    <col min="4360" max="4360" width="12.42578125" style="184" customWidth="1"/>
    <col min="4361" max="4361" width="2.7109375" style="184" customWidth="1"/>
    <col min="4362" max="4362" width="13.28515625" style="184" customWidth="1"/>
    <col min="4363" max="4608" width="9.140625" style="184"/>
    <col min="4609" max="4609" width="12.5703125" style="184" customWidth="1"/>
    <col min="4610" max="4610" width="7" style="184" customWidth="1"/>
    <col min="4611" max="4611" width="16.140625" style="184" customWidth="1"/>
    <col min="4612" max="4612" width="11.140625" style="184" customWidth="1"/>
    <col min="4613" max="4613" width="16.42578125" style="184" customWidth="1"/>
    <col min="4614" max="4614" width="9.140625" style="184"/>
    <col min="4615" max="4615" width="19.28515625" style="184" customWidth="1"/>
    <col min="4616" max="4616" width="12.42578125" style="184" customWidth="1"/>
    <col min="4617" max="4617" width="2.7109375" style="184" customWidth="1"/>
    <col min="4618" max="4618" width="13.28515625" style="184" customWidth="1"/>
    <col min="4619" max="4864" width="9.140625" style="184"/>
    <col min="4865" max="4865" width="12.5703125" style="184" customWidth="1"/>
    <col min="4866" max="4866" width="7" style="184" customWidth="1"/>
    <col min="4867" max="4867" width="16.140625" style="184" customWidth="1"/>
    <col min="4868" max="4868" width="11.140625" style="184" customWidth="1"/>
    <col min="4869" max="4869" width="16.42578125" style="184" customWidth="1"/>
    <col min="4870" max="4870" width="9.140625" style="184"/>
    <col min="4871" max="4871" width="19.28515625" style="184" customWidth="1"/>
    <col min="4872" max="4872" width="12.42578125" style="184" customWidth="1"/>
    <col min="4873" max="4873" width="2.7109375" style="184" customWidth="1"/>
    <col min="4874" max="4874" width="13.28515625" style="184" customWidth="1"/>
    <col min="4875" max="5120" width="9.140625" style="184"/>
    <col min="5121" max="5121" width="12.5703125" style="184" customWidth="1"/>
    <col min="5122" max="5122" width="7" style="184" customWidth="1"/>
    <col min="5123" max="5123" width="16.140625" style="184" customWidth="1"/>
    <col min="5124" max="5124" width="11.140625" style="184" customWidth="1"/>
    <col min="5125" max="5125" width="16.42578125" style="184" customWidth="1"/>
    <col min="5126" max="5126" width="9.140625" style="184"/>
    <col min="5127" max="5127" width="19.28515625" style="184" customWidth="1"/>
    <col min="5128" max="5128" width="12.42578125" style="184" customWidth="1"/>
    <col min="5129" max="5129" width="2.7109375" style="184" customWidth="1"/>
    <col min="5130" max="5130" width="13.28515625" style="184" customWidth="1"/>
    <col min="5131" max="5376" width="9.140625" style="184"/>
    <col min="5377" max="5377" width="12.5703125" style="184" customWidth="1"/>
    <col min="5378" max="5378" width="7" style="184" customWidth="1"/>
    <col min="5379" max="5379" width="16.140625" style="184" customWidth="1"/>
    <col min="5380" max="5380" width="11.140625" style="184" customWidth="1"/>
    <col min="5381" max="5381" width="16.42578125" style="184" customWidth="1"/>
    <col min="5382" max="5382" width="9.140625" style="184"/>
    <col min="5383" max="5383" width="19.28515625" style="184" customWidth="1"/>
    <col min="5384" max="5384" width="12.42578125" style="184" customWidth="1"/>
    <col min="5385" max="5385" width="2.7109375" style="184" customWidth="1"/>
    <col min="5386" max="5386" width="13.28515625" style="184" customWidth="1"/>
    <col min="5387" max="5632" width="9.140625" style="184"/>
    <col min="5633" max="5633" width="12.5703125" style="184" customWidth="1"/>
    <col min="5634" max="5634" width="7" style="184" customWidth="1"/>
    <col min="5635" max="5635" width="16.140625" style="184" customWidth="1"/>
    <col min="5636" max="5636" width="11.140625" style="184" customWidth="1"/>
    <col min="5637" max="5637" width="16.42578125" style="184" customWidth="1"/>
    <col min="5638" max="5638" width="9.140625" style="184"/>
    <col min="5639" max="5639" width="19.28515625" style="184" customWidth="1"/>
    <col min="5640" max="5640" width="12.42578125" style="184" customWidth="1"/>
    <col min="5641" max="5641" width="2.7109375" style="184" customWidth="1"/>
    <col min="5642" max="5642" width="13.28515625" style="184" customWidth="1"/>
    <col min="5643" max="5888" width="9.140625" style="184"/>
    <col min="5889" max="5889" width="12.5703125" style="184" customWidth="1"/>
    <col min="5890" max="5890" width="7" style="184" customWidth="1"/>
    <col min="5891" max="5891" width="16.140625" style="184" customWidth="1"/>
    <col min="5892" max="5892" width="11.140625" style="184" customWidth="1"/>
    <col min="5893" max="5893" width="16.42578125" style="184" customWidth="1"/>
    <col min="5894" max="5894" width="9.140625" style="184"/>
    <col min="5895" max="5895" width="19.28515625" style="184" customWidth="1"/>
    <col min="5896" max="5896" width="12.42578125" style="184" customWidth="1"/>
    <col min="5897" max="5897" width="2.7109375" style="184" customWidth="1"/>
    <col min="5898" max="5898" width="13.28515625" style="184" customWidth="1"/>
    <col min="5899" max="6144" width="9.140625" style="184"/>
    <col min="6145" max="6145" width="12.5703125" style="184" customWidth="1"/>
    <col min="6146" max="6146" width="7" style="184" customWidth="1"/>
    <col min="6147" max="6147" width="16.140625" style="184" customWidth="1"/>
    <col min="6148" max="6148" width="11.140625" style="184" customWidth="1"/>
    <col min="6149" max="6149" width="16.42578125" style="184" customWidth="1"/>
    <col min="6150" max="6150" width="9.140625" style="184"/>
    <col min="6151" max="6151" width="19.28515625" style="184" customWidth="1"/>
    <col min="6152" max="6152" width="12.42578125" style="184" customWidth="1"/>
    <col min="6153" max="6153" width="2.7109375" style="184" customWidth="1"/>
    <col min="6154" max="6154" width="13.28515625" style="184" customWidth="1"/>
    <col min="6155" max="6400" width="9.140625" style="184"/>
    <col min="6401" max="6401" width="12.5703125" style="184" customWidth="1"/>
    <col min="6402" max="6402" width="7" style="184" customWidth="1"/>
    <col min="6403" max="6403" width="16.140625" style="184" customWidth="1"/>
    <col min="6404" max="6404" width="11.140625" style="184" customWidth="1"/>
    <col min="6405" max="6405" width="16.42578125" style="184" customWidth="1"/>
    <col min="6406" max="6406" width="9.140625" style="184"/>
    <col min="6407" max="6407" width="19.28515625" style="184" customWidth="1"/>
    <col min="6408" max="6408" width="12.42578125" style="184" customWidth="1"/>
    <col min="6409" max="6409" width="2.7109375" style="184" customWidth="1"/>
    <col min="6410" max="6410" width="13.28515625" style="184" customWidth="1"/>
    <col min="6411" max="6656" width="9.140625" style="184"/>
    <col min="6657" max="6657" width="12.5703125" style="184" customWidth="1"/>
    <col min="6658" max="6658" width="7" style="184" customWidth="1"/>
    <col min="6659" max="6659" width="16.140625" style="184" customWidth="1"/>
    <col min="6660" max="6660" width="11.140625" style="184" customWidth="1"/>
    <col min="6661" max="6661" width="16.42578125" style="184" customWidth="1"/>
    <col min="6662" max="6662" width="9.140625" style="184"/>
    <col min="6663" max="6663" width="19.28515625" style="184" customWidth="1"/>
    <col min="6664" max="6664" width="12.42578125" style="184" customWidth="1"/>
    <col min="6665" max="6665" width="2.7109375" style="184" customWidth="1"/>
    <col min="6666" max="6666" width="13.28515625" style="184" customWidth="1"/>
    <col min="6667" max="6912" width="9.140625" style="184"/>
    <col min="6913" max="6913" width="12.5703125" style="184" customWidth="1"/>
    <col min="6914" max="6914" width="7" style="184" customWidth="1"/>
    <col min="6915" max="6915" width="16.140625" style="184" customWidth="1"/>
    <col min="6916" max="6916" width="11.140625" style="184" customWidth="1"/>
    <col min="6917" max="6917" width="16.42578125" style="184" customWidth="1"/>
    <col min="6918" max="6918" width="9.140625" style="184"/>
    <col min="6919" max="6919" width="19.28515625" style="184" customWidth="1"/>
    <col min="6920" max="6920" width="12.42578125" style="184" customWidth="1"/>
    <col min="6921" max="6921" width="2.7109375" style="184" customWidth="1"/>
    <col min="6922" max="6922" width="13.28515625" style="184" customWidth="1"/>
    <col min="6923" max="7168" width="9.140625" style="184"/>
    <col min="7169" max="7169" width="12.5703125" style="184" customWidth="1"/>
    <col min="7170" max="7170" width="7" style="184" customWidth="1"/>
    <col min="7171" max="7171" width="16.140625" style="184" customWidth="1"/>
    <col min="7172" max="7172" width="11.140625" style="184" customWidth="1"/>
    <col min="7173" max="7173" width="16.42578125" style="184" customWidth="1"/>
    <col min="7174" max="7174" width="9.140625" style="184"/>
    <col min="7175" max="7175" width="19.28515625" style="184" customWidth="1"/>
    <col min="7176" max="7176" width="12.42578125" style="184" customWidth="1"/>
    <col min="7177" max="7177" width="2.7109375" style="184" customWidth="1"/>
    <col min="7178" max="7178" width="13.28515625" style="184" customWidth="1"/>
    <col min="7179" max="7424" width="9.140625" style="184"/>
    <col min="7425" max="7425" width="12.5703125" style="184" customWidth="1"/>
    <col min="7426" max="7426" width="7" style="184" customWidth="1"/>
    <col min="7427" max="7427" width="16.140625" style="184" customWidth="1"/>
    <col min="7428" max="7428" width="11.140625" style="184" customWidth="1"/>
    <col min="7429" max="7429" width="16.42578125" style="184" customWidth="1"/>
    <col min="7430" max="7430" width="9.140625" style="184"/>
    <col min="7431" max="7431" width="19.28515625" style="184" customWidth="1"/>
    <col min="7432" max="7432" width="12.42578125" style="184" customWidth="1"/>
    <col min="7433" max="7433" width="2.7109375" style="184" customWidth="1"/>
    <col min="7434" max="7434" width="13.28515625" style="184" customWidth="1"/>
    <col min="7435" max="7680" width="9.140625" style="184"/>
    <col min="7681" max="7681" width="12.5703125" style="184" customWidth="1"/>
    <col min="7682" max="7682" width="7" style="184" customWidth="1"/>
    <col min="7683" max="7683" width="16.140625" style="184" customWidth="1"/>
    <col min="7684" max="7684" width="11.140625" style="184" customWidth="1"/>
    <col min="7685" max="7685" width="16.42578125" style="184" customWidth="1"/>
    <col min="7686" max="7686" width="9.140625" style="184"/>
    <col min="7687" max="7687" width="19.28515625" style="184" customWidth="1"/>
    <col min="7688" max="7688" width="12.42578125" style="184" customWidth="1"/>
    <col min="7689" max="7689" width="2.7109375" style="184" customWidth="1"/>
    <col min="7690" max="7690" width="13.28515625" style="184" customWidth="1"/>
    <col min="7691" max="7936" width="9.140625" style="184"/>
    <col min="7937" max="7937" width="12.5703125" style="184" customWidth="1"/>
    <col min="7938" max="7938" width="7" style="184" customWidth="1"/>
    <col min="7939" max="7939" width="16.140625" style="184" customWidth="1"/>
    <col min="7940" max="7940" width="11.140625" style="184" customWidth="1"/>
    <col min="7941" max="7941" width="16.42578125" style="184" customWidth="1"/>
    <col min="7942" max="7942" width="9.140625" style="184"/>
    <col min="7943" max="7943" width="19.28515625" style="184" customWidth="1"/>
    <col min="7944" max="7944" width="12.42578125" style="184" customWidth="1"/>
    <col min="7945" max="7945" width="2.7109375" style="184" customWidth="1"/>
    <col min="7946" max="7946" width="13.28515625" style="184" customWidth="1"/>
    <col min="7947" max="8192" width="9.140625" style="184"/>
    <col min="8193" max="8193" width="12.5703125" style="184" customWidth="1"/>
    <col min="8194" max="8194" width="7" style="184" customWidth="1"/>
    <col min="8195" max="8195" width="16.140625" style="184" customWidth="1"/>
    <col min="8196" max="8196" width="11.140625" style="184" customWidth="1"/>
    <col min="8197" max="8197" width="16.42578125" style="184" customWidth="1"/>
    <col min="8198" max="8198" width="9.140625" style="184"/>
    <col min="8199" max="8199" width="19.28515625" style="184" customWidth="1"/>
    <col min="8200" max="8200" width="12.42578125" style="184" customWidth="1"/>
    <col min="8201" max="8201" width="2.7109375" style="184" customWidth="1"/>
    <col min="8202" max="8202" width="13.28515625" style="184" customWidth="1"/>
    <col min="8203" max="8448" width="9.140625" style="184"/>
    <col min="8449" max="8449" width="12.5703125" style="184" customWidth="1"/>
    <col min="8450" max="8450" width="7" style="184" customWidth="1"/>
    <col min="8451" max="8451" width="16.140625" style="184" customWidth="1"/>
    <col min="8452" max="8452" width="11.140625" style="184" customWidth="1"/>
    <col min="8453" max="8453" width="16.42578125" style="184" customWidth="1"/>
    <col min="8454" max="8454" width="9.140625" style="184"/>
    <col min="8455" max="8455" width="19.28515625" style="184" customWidth="1"/>
    <col min="8456" max="8456" width="12.42578125" style="184" customWidth="1"/>
    <col min="8457" max="8457" width="2.7109375" style="184" customWidth="1"/>
    <col min="8458" max="8458" width="13.28515625" style="184" customWidth="1"/>
    <col min="8459" max="8704" width="9.140625" style="184"/>
    <col min="8705" max="8705" width="12.5703125" style="184" customWidth="1"/>
    <col min="8706" max="8706" width="7" style="184" customWidth="1"/>
    <col min="8707" max="8707" width="16.140625" style="184" customWidth="1"/>
    <col min="8708" max="8708" width="11.140625" style="184" customWidth="1"/>
    <col min="8709" max="8709" width="16.42578125" style="184" customWidth="1"/>
    <col min="8710" max="8710" width="9.140625" style="184"/>
    <col min="8711" max="8711" width="19.28515625" style="184" customWidth="1"/>
    <col min="8712" max="8712" width="12.42578125" style="184" customWidth="1"/>
    <col min="8713" max="8713" width="2.7109375" style="184" customWidth="1"/>
    <col min="8714" max="8714" width="13.28515625" style="184" customWidth="1"/>
    <col min="8715" max="8960" width="9.140625" style="184"/>
    <col min="8961" max="8961" width="12.5703125" style="184" customWidth="1"/>
    <col min="8962" max="8962" width="7" style="184" customWidth="1"/>
    <col min="8963" max="8963" width="16.140625" style="184" customWidth="1"/>
    <col min="8964" max="8964" width="11.140625" style="184" customWidth="1"/>
    <col min="8965" max="8965" width="16.42578125" style="184" customWidth="1"/>
    <col min="8966" max="8966" width="9.140625" style="184"/>
    <col min="8967" max="8967" width="19.28515625" style="184" customWidth="1"/>
    <col min="8968" max="8968" width="12.42578125" style="184" customWidth="1"/>
    <col min="8969" max="8969" width="2.7109375" style="184" customWidth="1"/>
    <col min="8970" max="8970" width="13.28515625" style="184" customWidth="1"/>
    <col min="8971" max="9216" width="9.140625" style="184"/>
    <col min="9217" max="9217" width="12.5703125" style="184" customWidth="1"/>
    <col min="9218" max="9218" width="7" style="184" customWidth="1"/>
    <col min="9219" max="9219" width="16.140625" style="184" customWidth="1"/>
    <col min="9220" max="9220" width="11.140625" style="184" customWidth="1"/>
    <col min="9221" max="9221" width="16.42578125" style="184" customWidth="1"/>
    <col min="9222" max="9222" width="9.140625" style="184"/>
    <col min="9223" max="9223" width="19.28515625" style="184" customWidth="1"/>
    <col min="9224" max="9224" width="12.42578125" style="184" customWidth="1"/>
    <col min="9225" max="9225" width="2.7109375" style="184" customWidth="1"/>
    <col min="9226" max="9226" width="13.28515625" style="184" customWidth="1"/>
    <col min="9227" max="9472" width="9.140625" style="184"/>
    <col min="9473" max="9473" width="12.5703125" style="184" customWidth="1"/>
    <col min="9474" max="9474" width="7" style="184" customWidth="1"/>
    <col min="9475" max="9475" width="16.140625" style="184" customWidth="1"/>
    <col min="9476" max="9476" width="11.140625" style="184" customWidth="1"/>
    <col min="9477" max="9477" width="16.42578125" style="184" customWidth="1"/>
    <col min="9478" max="9478" width="9.140625" style="184"/>
    <col min="9479" max="9479" width="19.28515625" style="184" customWidth="1"/>
    <col min="9480" max="9480" width="12.42578125" style="184" customWidth="1"/>
    <col min="9481" max="9481" width="2.7109375" style="184" customWidth="1"/>
    <col min="9482" max="9482" width="13.28515625" style="184" customWidth="1"/>
    <col min="9483" max="9728" width="9.140625" style="184"/>
    <col min="9729" max="9729" width="12.5703125" style="184" customWidth="1"/>
    <col min="9730" max="9730" width="7" style="184" customWidth="1"/>
    <col min="9731" max="9731" width="16.140625" style="184" customWidth="1"/>
    <col min="9732" max="9732" width="11.140625" style="184" customWidth="1"/>
    <col min="9733" max="9733" width="16.42578125" style="184" customWidth="1"/>
    <col min="9734" max="9734" width="9.140625" style="184"/>
    <col min="9735" max="9735" width="19.28515625" style="184" customWidth="1"/>
    <col min="9736" max="9736" width="12.42578125" style="184" customWidth="1"/>
    <col min="9737" max="9737" width="2.7109375" style="184" customWidth="1"/>
    <col min="9738" max="9738" width="13.28515625" style="184" customWidth="1"/>
    <col min="9739" max="9984" width="9.140625" style="184"/>
    <col min="9985" max="9985" width="12.5703125" style="184" customWidth="1"/>
    <col min="9986" max="9986" width="7" style="184" customWidth="1"/>
    <col min="9987" max="9987" width="16.140625" style="184" customWidth="1"/>
    <col min="9988" max="9988" width="11.140625" style="184" customWidth="1"/>
    <col min="9989" max="9989" width="16.42578125" style="184" customWidth="1"/>
    <col min="9990" max="9990" width="9.140625" style="184"/>
    <col min="9991" max="9991" width="19.28515625" style="184" customWidth="1"/>
    <col min="9992" max="9992" width="12.42578125" style="184" customWidth="1"/>
    <col min="9993" max="9993" width="2.7109375" style="184" customWidth="1"/>
    <col min="9994" max="9994" width="13.28515625" style="184" customWidth="1"/>
    <col min="9995" max="10240" width="9.140625" style="184"/>
    <col min="10241" max="10241" width="12.5703125" style="184" customWidth="1"/>
    <col min="10242" max="10242" width="7" style="184" customWidth="1"/>
    <col min="10243" max="10243" width="16.140625" style="184" customWidth="1"/>
    <col min="10244" max="10244" width="11.140625" style="184" customWidth="1"/>
    <col min="10245" max="10245" width="16.42578125" style="184" customWidth="1"/>
    <col min="10246" max="10246" width="9.140625" style="184"/>
    <col min="10247" max="10247" width="19.28515625" style="184" customWidth="1"/>
    <col min="10248" max="10248" width="12.42578125" style="184" customWidth="1"/>
    <col min="10249" max="10249" width="2.7109375" style="184" customWidth="1"/>
    <col min="10250" max="10250" width="13.28515625" style="184" customWidth="1"/>
    <col min="10251" max="10496" width="9.140625" style="184"/>
    <col min="10497" max="10497" width="12.5703125" style="184" customWidth="1"/>
    <col min="10498" max="10498" width="7" style="184" customWidth="1"/>
    <col min="10499" max="10499" width="16.140625" style="184" customWidth="1"/>
    <col min="10500" max="10500" width="11.140625" style="184" customWidth="1"/>
    <col min="10501" max="10501" width="16.42578125" style="184" customWidth="1"/>
    <col min="10502" max="10502" width="9.140625" style="184"/>
    <col min="10503" max="10503" width="19.28515625" style="184" customWidth="1"/>
    <col min="10504" max="10504" width="12.42578125" style="184" customWidth="1"/>
    <col min="10505" max="10505" width="2.7109375" style="184" customWidth="1"/>
    <col min="10506" max="10506" width="13.28515625" style="184" customWidth="1"/>
    <col min="10507" max="10752" width="9.140625" style="184"/>
    <col min="10753" max="10753" width="12.5703125" style="184" customWidth="1"/>
    <col min="10754" max="10754" width="7" style="184" customWidth="1"/>
    <col min="10755" max="10755" width="16.140625" style="184" customWidth="1"/>
    <col min="10756" max="10756" width="11.140625" style="184" customWidth="1"/>
    <col min="10757" max="10757" width="16.42578125" style="184" customWidth="1"/>
    <col min="10758" max="10758" width="9.140625" style="184"/>
    <col min="10759" max="10759" width="19.28515625" style="184" customWidth="1"/>
    <col min="10760" max="10760" width="12.42578125" style="184" customWidth="1"/>
    <col min="10761" max="10761" width="2.7109375" style="184" customWidth="1"/>
    <col min="10762" max="10762" width="13.28515625" style="184" customWidth="1"/>
    <col min="10763" max="11008" width="9.140625" style="184"/>
    <col min="11009" max="11009" width="12.5703125" style="184" customWidth="1"/>
    <col min="11010" max="11010" width="7" style="184" customWidth="1"/>
    <col min="11011" max="11011" width="16.140625" style="184" customWidth="1"/>
    <col min="11012" max="11012" width="11.140625" style="184" customWidth="1"/>
    <col min="11013" max="11013" width="16.42578125" style="184" customWidth="1"/>
    <col min="11014" max="11014" width="9.140625" style="184"/>
    <col min="11015" max="11015" width="19.28515625" style="184" customWidth="1"/>
    <col min="11016" max="11016" width="12.42578125" style="184" customWidth="1"/>
    <col min="11017" max="11017" width="2.7109375" style="184" customWidth="1"/>
    <col min="11018" max="11018" width="13.28515625" style="184" customWidth="1"/>
    <col min="11019" max="11264" width="9.140625" style="184"/>
    <col min="11265" max="11265" width="12.5703125" style="184" customWidth="1"/>
    <col min="11266" max="11266" width="7" style="184" customWidth="1"/>
    <col min="11267" max="11267" width="16.140625" style="184" customWidth="1"/>
    <col min="11268" max="11268" width="11.140625" style="184" customWidth="1"/>
    <col min="11269" max="11269" width="16.42578125" style="184" customWidth="1"/>
    <col min="11270" max="11270" width="9.140625" style="184"/>
    <col min="11271" max="11271" width="19.28515625" style="184" customWidth="1"/>
    <col min="11272" max="11272" width="12.42578125" style="184" customWidth="1"/>
    <col min="11273" max="11273" width="2.7109375" style="184" customWidth="1"/>
    <col min="11274" max="11274" width="13.28515625" style="184" customWidth="1"/>
    <col min="11275" max="11520" width="9.140625" style="184"/>
    <col min="11521" max="11521" width="12.5703125" style="184" customWidth="1"/>
    <col min="11522" max="11522" width="7" style="184" customWidth="1"/>
    <col min="11523" max="11523" width="16.140625" style="184" customWidth="1"/>
    <col min="11524" max="11524" width="11.140625" style="184" customWidth="1"/>
    <col min="11525" max="11525" width="16.42578125" style="184" customWidth="1"/>
    <col min="11526" max="11526" width="9.140625" style="184"/>
    <col min="11527" max="11527" width="19.28515625" style="184" customWidth="1"/>
    <col min="11528" max="11528" width="12.42578125" style="184" customWidth="1"/>
    <col min="11529" max="11529" width="2.7109375" style="184" customWidth="1"/>
    <col min="11530" max="11530" width="13.28515625" style="184" customWidth="1"/>
    <col min="11531" max="11776" width="9.140625" style="184"/>
    <col min="11777" max="11777" width="12.5703125" style="184" customWidth="1"/>
    <col min="11778" max="11778" width="7" style="184" customWidth="1"/>
    <col min="11779" max="11779" width="16.140625" style="184" customWidth="1"/>
    <col min="11780" max="11780" width="11.140625" style="184" customWidth="1"/>
    <col min="11781" max="11781" width="16.42578125" style="184" customWidth="1"/>
    <col min="11782" max="11782" width="9.140625" style="184"/>
    <col min="11783" max="11783" width="19.28515625" style="184" customWidth="1"/>
    <col min="11784" max="11784" width="12.42578125" style="184" customWidth="1"/>
    <col min="11785" max="11785" width="2.7109375" style="184" customWidth="1"/>
    <col min="11786" max="11786" width="13.28515625" style="184" customWidth="1"/>
    <col min="11787" max="12032" width="9.140625" style="184"/>
    <col min="12033" max="12033" width="12.5703125" style="184" customWidth="1"/>
    <col min="12034" max="12034" width="7" style="184" customWidth="1"/>
    <col min="12035" max="12035" width="16.140625" style="184" customWidth="1"/>
    <col min="12036" max="12036" width="11.140625" style="184" customWidth="1"/>
    <col min="12037" max="12037" width="16.42578125" style="184" customWidth="1"/>
    <col min="12038" max="12038" width="9.140625" style="184"/>
    <col min="12039" max="12039" width="19.28515625" style="184" customWidth="1"/>
    <col min="12040" max="12040" width="12.42578125" style="184" customWidth="1"/>
    <col min="12041" max="12041" width="2.7109375" style="184" customWidth="1"/>
    <col min="12042" max="12042" width="13.28515625" style="184" customWidth="1"/>
    <col min="12043" max="12288" width="9.140625" style="184"/>
    <col min="12289" max="12289" width="12.5703125" style="184" customWidth="1"/>
    <col min="12290" max="12290" width="7" style="184" customWidth="1"/>
    <col min="12291" max="12291" width="16.140625" style="184" customWidth="1"/>
    <col min="12292" max="12292" width="11.140625" style="184" customWidth="1"/>
    <col min="12293" max="12293" width="16.42578125" style="184" customWidth="1"/>
    <col min="12294" max="12294" width="9.140625" style="184"/>
    <col min="12295" max="12295" width="19.28515625" style="184" customWidth="1"/>
    <col min="12296" max="12296" width="12.42578125" style="184" customWidth="1"/>
    <col min="12297" max="12297" width="2.7109375" style="184" customWidth="1"/>
    <col min="12298" max="12298" width="13.28515625" style="184" customWidth="1"/>
    <col min="12299" max="12544" width="9.140625" style="184"/>
    <col min="12545" max="12545" width="12.5703125" style="184" customWidth="1"/>
    <col min="12546" max="12546" width="7" style="184" customWidth="1"/>
    <col min="12547" max="12547" width="16.140625" style="184" customWidth="1"/>
    <col min="12548" max="12548" width="11.140625" style="184" customWidth="1"/>
    <col min="12549" max="12549" width="16.42578125" style="184" customWidth="1"/>
    <col min="12550" max="12550" width="9.140625" style="184"/>
    <col min="12551" max="12551" width="19.28515625" style="184" customWidth="1"/>
    <col min="12552" max="12552" width="12.42578125" style="184" customWidth="1"/>
    <col min="12553" max="12553" width="2.7109375" style="184" customWidth="1"/>
    <col min="12554" max="12554" width="13.28515625" style="184" customWidth="1"/>
    <col min="12555" max="12800" width="9.140625" style="184"/>
    <col min="12801" max="12801" width="12.5703125" style="184" customWidth="1"/>
    <col min="12802" max="12802" width="7" style="184" customWidth="1"/>
    <col min="12803" max="12803" width="16.140625" style="184" customWidth="1"/>
    <col min="12804" max="12804" width="11.140625" style="184" customWidth="1"/>
    <col min="12805" max="12805" width="16.42578125" style="184" customWidth="1"/>
    <col min="12806" max="12806" width="9.140625" style="184"/>
    <col min="12807" max="12807" width="19.28515625" style="184" customWidth="1"/>
    <col min="12808" max="12808" width="12.42578125" style="184" customWidth="1"/>
    <col min="12809" max="12809" width="2.7109375" style="184" customWidth="1"/>
    <col min="12810" max="12810" width="13.28515625" style="184" customWidth="1"/>
    <col min="12811" max="13056" width="9.140625" style="184"/>
    <col min="13057" max="13057" width="12.5703125" style="184" customWidth="1"/>
    <col min="13058" max="13058" width="7" style="184" customWidth="1"/>
    <col min="13059" max="13059" width="16.140625" style="184" customWidth="1"/>
    <col min="13060" max="13060" width="11.140625" style="184" customWidth="1"/>
    <col min="13061" max="13061" width="16.42578125" style="184" customWidth="1"/>
    <col min="13062" max="13062" width="9.140625" style="184"/>
    <col min="13063" max="13063" width="19.28515625" style="184" customWidth="1"/>
    <col min="13064" max="13064" width="12.42578125" style="184" customWidth="1"/>
    <col min="13065" max="13065" width="2.7109375" style="184" customWidth="1"/>
    <col min="13066" max="13066" width="13.28515625" style="184" customWidth="1"/>
    <col min="13067" max="13312" width="9.140625" style="184"/>
    <col min="13313" max="13313" width="12.5703125" style="184" customWidth="1"/>
    <col min="13314" max="13314" width="7" style="184" customWidth="1"/>
    <col min="13315" max="13315" width="16.140625" style="184" customWidth="1"/>
    <col min="13316" max="13316" width="11.140625" style="184" customWidth="1"/>
    <col min="13317" max="13317" width="16.42578125" style="184" customWidth="1"/>
    <col min="13318" max="13318" width="9.140625" style="184"/>
    <col min="13319" max="13319" width="19.28515625" style="184" customWidth="1"/>
    <col min="13320" max="13320" width="12.42578125" style="184" customWidth="1"/>
    <col min="13321" max="13321" width="2.7109375" style="184" customWidth="1"/>
    <col min="13322" max="13322" width="13.28515625" style="184" customWidth="1"/>
    <col min="13323" max="13568" width="9.140625" style="184"/>
    <col min="13569" max="13569" width="12.5703125" style="184" customWidth="1"/>
    <col min="13570" max="13570" width="7" style="184" customWidth="1"/>
    <col min="13571" max="13571" width="16.140625" style="184" customWidth="1"/>
    <col min="13572" max="13572" width="11.140625" style="184" customWidth="1"/>
    <col min="13573" max="13573" width="16.42578125" style="184" customWidth="1"/>
    <col min="13574" max="13574" width="9.140625" style="184"/>
    <col min="13575" max="13575" width="19.28515625" style="184" customWidth="1"/>
    <col min="13576" max="13576" width="12.42578125" style="184" customWidth="1"/>
    <col min="13577" max="13577" width="2.7109375" style="184" customWidth="1"/>
    <col min="13578" max="13578" width="13.28515625" style="184" customWidth="1"/>
    <col min="13579" max="13824" width="9.140625" style="184"/>
    <col min="13825" max="13825" width="12.5703125" style="184" customWidth="1"/>
    <col min="13826" max="13826" width="7" style="184" customWidth="1"/>
    <col min="13827" max="13827" width="16.140625" style="184" customWidth="1"/>
    <col min="13828" max="13828" width="11.140625" style="184" customWidth="1"/>
    <col min="13829" max="13829" width="16.42578125" style="184" customWidth="1"/>
    <col min="13830" max="13830" width="9.140625" style="184"/>
    <col min="13831" max="13831" width="19.28515625" style="184" customWidth="1"/>
    <col min="13832" max="13832" width="12.42578125" style="184" customWidth="1"/>
    <col min="13833" max="13833" width="2.7109375" style="184" customWidth="1"/>
    <col min="13834" max="13834" width="13.28515625" style="184" customWidth="1"/>
    <col min="13835" max="14080" width="9.140625" style="184"/>
    <col min="14081" max="14081" width="12.5703125" style="184" customWidth="1"/>
    <col min="14082" max="14082" width="7" style="184" customWidth="1"/>
    <col min="14083" max="14083" width="16.140625" style="184" customWidth="1"/>
    <col min="14084" max="14084" width="11.140625" style="184" customWidth="1"/>
    <col min="14085" max="14085" width="16.42578125" style="184" customWidth="1"/>
    <col min="14086" max="14086" width="9.140625" style="184"/>
    <col min="14087" max="14087" width="19.28515625" style="184" customWidth="1"/>
    <col min="14088" max="14088" width="12.42578125" style="184" customWidth="1"/>
    <col min="14089" max="14089" width="2.7109375" style="184" customWidth="1"/>
    <col min="14090" max="14090" width="13.28515625" style="184" customWidth="1"/>
    <col min="14091" max="14336" width="9.140625" style="184"/>
    <col min="14337" max="14337" width="12.5703125" style="184" customWidth="1"/>
    <col min="14338" max="14338" width="7" style="184" customWidth="1"/>
    <col min="14339" max="14339" width="16.140625" style="184" customWidth="1"/>
    <col min="14340" max="14340" width="11.140625" style="184" customWidth="1"/>
    <col min="14341" max="14341" width="16.42578125" style="184" customWidth="1"/>
    <col min="14342" max="14342" width="9.140625" style="184"/>
    <col min="14343" max="14343" width="19.28515625" style="184" customWidth="1"/>
    <col min="14344" max="14344" width="12.42578125" style="184" customWidth="1"/>
    <col min="14345" max="14345" width="2.7109375" style="184" customWidth="1"/>
    <col min="14346" max="14346" width="13.28515625" style="184" customWidth="1"/>
    <col min="14347" max="14592" width="9.140625" style="184"/>
    <col min="14593" max="14593" width="12.5703125" style="184" customWidth="1"/>
    <col min="14594" max="14594" width="7" style="184" customWidth="1"/>
    <col min="14595" max="14595" width="16.140625" style="184" customWidth="1"/>
    <col min="14596" max="14596" width="11.140625" style="184" customWidth="1"/>
    <col min="14597" max="14597" width="16.42578125" style="184" customWidth="1"/>
    <col min="14598" max="14598" width="9.140625" style="184"/>
    <col min="14599" max="14599" width="19.28515625" style="184" customWidth="1"/>
    <col min="14600" max="14600" width="12.42578125" style="184" customWidth="1"/>
    <col min="14601" max="14601" width="2.7109375" style="184" customWidth="1"/>
    <col min="14602" max="14602" width="13.28515625" style="184" customWidth="1"/>
    <col min="14603" max="14848" width="9.140625" style="184"/>
    <col min="14849" max="14849" width="12.5703125" style="184" customWidth="1"/>
    <col min="14850" max="14850" width="7" style="184" customWidth="1"/>
    <col min="14851" max="14851" width="16.140625" style="184" customWidth="1"/>
    <col min="14852" max="14852" width="11.140625" style="184" customWidth="1"/>
    <col min="14853" max="14853" width="16.42578125" style="184" customWidth="1"/>
    <col min="14854" max="14854" width="9.140625" style="184"/>
    <col min="14855" max="14855" width="19.28515625" style="184" customWidth="1"/>
    <col min="14856" max="14856" width="12.42578125" style="184" customWidth="1"/>
    <col min="14857" max="14857" width="2.7109375" style="184" customWidth="1"/>
    <col min="14858" max="14858" width="13.28515625" style="184" customWidth="1"/>
    <col min="14859" max="15104" width="9.140625" style="184"/>
    <col min="15105" max="15105" width="12.5703125" style="184" customWidth="1"/>
    <col min="15106" max="15106" width="7" style="184" customWidth="1"/>
    <col min="15107" max="15107" width="16.140625" style="184" customWidth="1"/>
    <col min="15108" max="15108" width="11.140625" style="184" customWidth="1"/>
    <col min="15109" max="15109" width="16.42578125" style="184" customWidth="1"/>
    <col min="15110" max="15110" width="9.140625" style="184"/>
    <col min="15111" max="15111" width="19.28515625" style="184" customWidth="1"/>
    <col min="15112" max="15112" width="12.42578125" style="184" customWidth="1"/>
    <col min="15113" max="15113" width="2.7109375" style="184" customWidth="1"/>
    <col min="15114" max="15114" width="13.28515625" style="184" customWidth="1"/>
    <col min="15115" max="15360" width="9.140625" style="184"/>
    <col min="15361" max="15361" width="12.5703125" style="184" customWidth="1"/>
    <col min="15362" max="15362" width="7" style="184" customWidth="1"/>
    <col min="15363" max="15363" width="16.140625" style="184" customWidth="1"/>
    <col min="15364" max="15364" width="11.140625" style="184" customWidth="1"/>
    <col min="15365" max="15365" width="16.42578125" style="184" customWidth="1"/>
    <col min="15366" max="15366" width="9.140625" style="184"/>
    <col min="15367" max="15367" width="19.28515625" style="184" customWidth="1"/>
    <col min="15368" max="15368" width="12.42578125" style="184" customWidth="1"/>
    <col min="15369" max="15369" width="2.7109375" style="184" customWidth="1"/>
    <col min="15370" max="15370" width="13.28515625" style="184" customWidth="1"/>
    <col min="15371" max="15616" width="9.140625" style="184"/>
    <col min="15617" max="15617" width="12.5703125" style="184" customWidth="1"/>
    <col min="15618" max="15618" width="7" style="184" customWidth="1"/>
    <col min="15619" max="15619" width="16.140625" style="184" customWidth="1"/>
    <col min="15620" max="15620" width="11.140625" style="184" customWidth="1"/>
    <col min="15621" max="15621" width="16.42578125" style="184" customWidth="1"/>
    <col min="15622" max="15622" width="9.140625" style="184"/>
    <col min="15623" max="15623" width="19.28515625" style="184" customWidth="1"/>
    <col min="15624" max="15624" width="12.42578125" style="184" customWidth="1"/>
    <col min="15625" max="15625" width="2.7109375" style="184" customWidth="1"/>
    <col min="15626" max="15626" width="13.28515625" style="184" customWidth="1"/>
    <col min="15627" max="15872" width="9.140625" style="184"/>
    <col min="15873" max="15873" width="12.5703125" style="184" customWidth="1"/>
    <col min="15874" max="15874" width="7" style="184" customWidth="1"/>
    <col min="15875" max="15875" width="16.140625" style="184" customWidth="1"/>
    <col min="15876" max="15876" width="11.140625" style="184" customWidth="1"/>
    <col min="15877" max="15877" width="16.42578125" style="184" customWidth="1"/>
    <col min="15878" max="15878" width="9.140625" style="184"/>
    <col min="15879" max="15879" width="19.28515625" style="184" customWidth="1"/>
    <col min="15880" max="15880" width="12.42578125" style="184" customWidth="1"/>
    <col min="15881" max="15881" width="2.7109375" style="184" customWidth="1"/>
    <col min="15882" max="15882" width="13.28515625" style="184" customWidth="1"/>
    <col min="15883" max="16128" width="9.140625" style="184"/>
    <col min="16129" max="16129" width="12.5703125" style="184" customWidth="1"/>
    <col min="16130" max="16130" width="7" style="184" customWidth="1"/>
    <col min="16131" max="16131" width="16.140625" style="184" customWidth="1"/>
    <col min="16132" max="16132" width="11.140625" style="184" customWidth="1"/>
    <col min="16133" max="16133" width="16.42578125" style="184" customWidth="1"/>
    <col min="16134" max="16134" width="9.140625" style="184"/>
    <col min="16135" max="16135" width="19.28515625" style="184" customWidth="1"/>
    <col min="16136" max="16136" width="12.42578125" style="184" customWidth="1"/>
    <col min="16137" max="16137" width="2.7109375" style="184" customWidth="1"/>
    <col min="16138" max="16138" width="13.28515625" style="184" customWidth="1"/>
    <col min="16139" max="16384" width="9.140625" style="184"/>
  </cols>
  <sheetData>
    <row r="1" spans="1:17" ht="15" x14ac:dyDescent="0.2">
      <c r="A1" s="35" t="s">
        <v>103</v>
      </c>
      <c r="B1" s="36"/>
      <c r="C1" s="36"/>
      <c r="D1" s="36"/>
      <c r="E1" s="36"/>
      <c r="F1" s="36"/>
      <c r="G1" s="36"/>
      <c r="H1" s="1"/>
      <c r="I1" s="1"/>
      <c r="J1" s="1"/>
    </row>
    <row r="2" spans="1:17" s="39" customFormat="1" ht="18" x14ac:dyDescent="0.25">
      <c r="A2" s="37" t="s">
        <v>85</v>
      </c>
      <c r="B2" s="38"/>
      <c r="C2" s="38"/>
      <c r="D2" s="38"/>
      <c r="E2" s="38"/>
      <c r="F2" s="38"/>
      <c r="G2" s="38"/>
    </row>
    <row r="3" spans="1:17" x14ac:dyDescent="0.2">
      <c r="A3" s="2"/>
      <c r="B3" s="1"/>
      <c r="C3" s="1"/>
      <c r="D3" s="1"/>
      <c r="E3" s="1"/>
      <c r="F3" s="1"/>
      <c r="G3" s="1"/>
      <c r="H3" s="1"/>
      <c r="I3" s="1"/>
      <c r="J3" s="1"/>
    </row>
    <row r="4" spans="1:17" ht="1.1499999999999999" customHeight="1" x14ac:dyDescent="0.3">
      <c r="A4" s="3"/>
      <c r="B4" s="233"/>
      <c r="C4" s="233"/>
      <c r="D4" s="233"/>
      <c r="E4" s="233"/>
      <c r="F4" s="4"/>
      <c r="G4" s="4"/>
      <c r="H4" s="5"/>
      <c r="I4" s="1"/>
      <c r="J4" s="6"/>
    </row>
    <row r="5" spans="1:17" s="12" customFormat="1" ht="57" customHeight="1" x14ac:dyDescent="0.25">
      <c r="A5" s="7" t="s">
        <v>86</v>
      </c>
      <c r="B5" s="8" t="s">
        <v>5</v>
      </c>
      <c r="C5" s="8" t="s">
        <v>87</v>
      </c>
      <c r="D5" s="8"/>
      <c r="E5" s="9" t="s">
        <v>148</v>
      </c>
      <c r="F5" s="10"/>
      <c r="G5" s="11"/>
      <c r="H5" s="11"/>
      <c r="J5" s="13"/>
    </row>
    <row r="6" spans="1:17" s="13" customFormat="1" ht="15" x14ac:dyDescent="0.2">
      <c r="A6" s="14"/>
      <c r="B6" s="15"/>
      <c r="C6" s="15"/>
      <c r="D6" s="16"/>
      <c r="E6" s="17"/>
      <c r="F6" s="18"/>
      <c r="I6" s="1"/>
      <c r="J6" s="19"/>
      <c r="K6" s="20"/>
      <c r="L6" s="20"/>
      <c r="M6" s="20"/>
      <c r="N6" s="20"/>
      <c r="O6" s="20"/>
      <c r="P6" s="20"/>
      <c r="Q6" s="20"/>
    </row>
    <row r="7" spans="1:17" s="13" customFormat="1" ht="15.75" x14ac:dyDescent="0.25">
      <c r="A7" s="21" t="s">
        <v>88</v>
      </c>
      <c r="B7" s="22">
        <v>0.25</v>
      </c>
      <c r="C7" s="22" t="s">
        <v>89</v>
      </c>
      <c r="D7" s="23"/>
      <c r="E7" s="187">
        <f>PRODUCT(E10,2,B7)</f>
        <v>736.5</v>
      </c>
      <c r="F7" s="188"/>
      <c r="I7" s="1"/>
      <c r="J7" s="19"/>
      <c r="K7" s="20"/>
      <c r="L7" s="20"/>
      <c r="M7" s="20"/>
      <c r="N7" s="20"/>
      <c r="O7" s="20"/>
      <c r="P7" s="20"/>
      <c r="Q7" s="20"/>
    </row>
    <row r="8" spans="1:17" s="13" customFormat="1" ht="15.75" x14ac:dyDescent="0.25">
      <c r="A8" s="24" t="s">
        <v>90</v>
      </c>
      <c r="B8" s="25">
        <v>0.25</v>
      </c>
      <c r="C8" s="25" t="s">
        <v>89</v>
      </c>
      <c r="D8" s="24"/>
      <c r="E8" s="189"/>
      <c r="F8" s="190">
        <f>PRODUCT(F11,2,B7)</f>
        <v>788</v>
      </c>
      <c r="I8" s="1"/>
      <c r="J8" s="19"/>
      <c r="K8" s="20"/>
      <c r="L8" s="20"/>
      <c r="M8" s="20"/>
      <c r="N8" s="20"/>
      <c r="O8" s="20"/>
      <c r="P8" s="20"/>
      <c r="Q8" s="20"/>
    </row>
    <row r="9" spans="1:17" s="13" customFormat="1" ht="15.75" x14ac:dyDescent="0.25">
      <c r="A9" s="21" t="s">
        <v>88</v>
      </c>
      <c r="B9" s="22">
        <v>0.3</v>
      </c>
      <c r="C9" s="22" t="s">
        <v>91</v>
      </c>
      <c r="D9" s="23"/>
      <c r="E9" s="191">
        <f>PRODUCT(E10,2,B9)</f>
        <v>883.8</v>
      </c>
      <c r="F9" s="188"/>
      <c r="I9" s="1"/>
      <c r="J9" s="19"/>
      <c r="K9" s="20"/>
      <c r="L9" s="20"/>
      <c r="M9" s="20"/>
      <c r="N9" s="20"/>
      <c r="O9" s="20"/>
      <c r="P9" s="20"/>
      <c r="Q9" s="20"/>
    </row>
    <row r="10" spans="1:17" s="13" customFormat="1" ht="15.75" x14ac:dyDescent="0.25">
      <c r="A10" s="21" t="s">
        <v>88</v>
      </c>
      <c r="B10" s="22">
        <v>0.5</v>
      </c>
      <c r="C10" s="22" t="s">
        <v>92</v>
      </c>
      <c r="D10" s="23"/>
      <c r="E10" s="191">
        <v>1473</v>
      </c>
      <c r="F10" s="188"/>
      <c r="I10" s="1"/>
      <c r="J10" s="19"/>
      <c r="K10" s="20"/>
      <c r="L10" s="20"/>
      <c r="M10" s="20"/>
      <c r="N10" s="20"/>
      <c r="O10" s="20"/>
      <c r="P10" s="20"/>
      <c r="Q10" s="20"/>
    </row>
    <row r="11" spans="1:17" s="26" customFormat="1" ht="15" x14ac:dyDescent="0.25">
      <c r="A11" s="24" t="s">
        <v>90</v>
      </c>
      <c r="B11" s="25">
        <v>0.5</v>
      </c>
      <c r="C11" s="25" t="s">
        <v>92</v>
      </c>
      <c r="D11" s="24"/>
      <c r="E11" s="189"/>
      <c r="F11" s="190">
        <v>1576</v>
      </c>
      <c r="I11" s="1"/>
      <c r="J11" s="1"/>
    </row>
    <row r="12" spans="1:17" s="13" customFormat="1" ht="15.75" x14ac:dyDescent="0.25">
      <c r="A12" s="21" t="s">
        <v>88</v>
      </c>
      <c r="B12" s="27">
        <v>0.65</v>
      </c>
      <c r="C12" s="27" t="s">
        <v>93</v>
      </c>
      <c r="D12" s="27"/>
      <c r="E12" s="191">
        <f>PRODUCT(E10,2,B12)</f>
        <v>1914.9</v>
      </c>
      <c r="F12" s="192"/>
      <c r="I12" s="1"/>
      <c r="J12" s="19"/>
      <c r="K12" s="20"/>
      <c r="L12" s="20"/>
      <c r="M12" s="20"/>
      <c r="N12" s="20"/>
      <c r="O12" s="20"/>
      <c r="P12" s="20"/>
      <c r="Q12" s="20"/>
    </row>
    <row r="13" spans="1:17" s="13" customFormat="1" ht="15.75" x14ac:dyDescent="0.25">
      <c r="A13" s="21" t="s">
        <v>88</v>
      </c>
      <c r="B13" s="22">
        <v>0.7</v>
      </c>
      <c r="C13" s="22" t="s">
        <v>94</v>
      </c>
      <c r="D13" s="23"/>
      <c r="E13" s="191">
        <f>PRODUCT(E10,2,B13)</f>
        <v>2062.1999999999998</v>
      </c>
      <c r="F13" s="188"/>
      <c r="I13" s="1"/>
      <c r="J13" s="19"/>
      <c r="K13" s="20"/>
      <c r="L13" s="20"/>
      <c r="M13" s="20"/>
      <c r="N13" s="20"/>
      <c r="O13" s="20"/>
      <c r="P13" s="20"/>
      <c r="Q13" s="20"/>
    </row>
    <row r="14" spans="1:17" s="28" customFormat="1" ht="15" x14ac:dyDescent="0.25">
      <c r="A14" s="24" t="s">
        <v>90</v>
      </c>
      <c r="B14" s="25">
        <v>0.7</v>
      </c>
      <c r="C14" s="25" t="s">
        <v>94</v>
      </c>
      <c r="D14" s="24"/>
      <c r="E14" s="189"/>
      <c r="F14" s="190">
        <f>PRODUCT(F11,2,B13)</f>
        <v>2206.3999999999996</v>
      </c>
      <c r="I14" s="1"/>
      <c r="J14" s="1"/>
    </row>
    <row r="15" spans="1:17" s="235" customFormat="1" x14ac:dyDescent="0.2">
      <c r="A15" s="234" t="s">
        <v>95</v>
      </c>
    </row>
    <row r="16" spans="1:17" x14ac:dyDescent="0.2">
      <c r="A16" s="183"/>
    </row>
    <row r="17" spans="1:11" ht="15" x14ac:dyDescent="0.2">
      <c r="A17" s="236" t="s">
        <v>96</v>
      </c>
      <c r="B17" s="236"/>
      <c r="C17" s="236"/>
      <c r="D17" s="236"/>
      <c r="E17" s="236"/>
      <c r="F17" s="236"/>
      <c r="G17" s="236"/>
      <c r="H17" s="1"/>
      <c r="I17" s="1"/>
      <c r="J17" s="1"/>
    </row>
    <row r="18" spans="1:11" ht="15" x14ac:dyDescent="0.2">
      <c r="B18" s="185"/>
      <c r="C18" s="185"/>
      <c r="D18" s="185"/>
      <c r="E18" s="185"/>
      <c r="F18" s="185"/>
      <c r="G18" s="185"/>
      <c r="H18" s="1"/>
      <c r="I18" s="1"/>
      <c r="J18" s="1"/>
    </row>
    <row r="19" spans="1:11" x14ac:dyDescent="0.2">
      <c r="A19" s="29" t="s">
        <v>97</v>
      </c>
      <c r="B19" s="186" t="s">
        <v>98</v>
      </c>
      <c r="C19" s="186" t="s">
        <v>99</v>
      </c>
      <c r="D19" s="30" t="s">
        <v>100</v>
      </c>
      <c r="E19" s="30" t="s">
        <v>101</v>
      </c>
      <c r="F19" s="186"/>
      <c r="G19" s="186" t="s">
        <v>102</v>
      </c>
      <c r="H19" s="1"/>
      <c r="I19" s="1"/>
    </row>
    <row r="20" spans="1:11" ht="85.9" customHeight="1" x14ac:dyDescent="0.2">
      <c r="A20" s="31" t="s">
        <v>104</v>
      </c>
      <c r="B20" s="193">
        <v>737</v>
      </c>
      <c r="C20" s="32">
        <v>9</v>
      </c>
      <c r="D20" s="193">
        <f>B20*C20</f>
        <v>6633</v>
      </c>
      <c r="E20" s="193">
        <f>SUM(D20*0.0765)</f>
        <v>507.42449999999997</v>
      </c>
      <c r="F20" s="237">
        <f>SUM(D20,E20)</f>
        <v>7140.4245000000001</v>
      </c>
      <c r="G20" s="237"/>
      <c r="H20" s="1"/>
      <c r="I20" s="1"/>
      <c r="J20" s="1"/>
    </row>
    <row r="21" spans="1:11" x14ac:dyDescent="0.2">
      <c r="B21" s="40"/>
      <c r="C21" s="1"/>
      <c r="D21" s="40"/>
      <c r="E21" s="40"/>
      <c r="F21" s="40"/>
      <c r="G21" s="40"/>
      <c r="H21" s="1"/>
      <c r="I21" s="1"/>
      <c r="J21" s="1"/>
    </row>
    <row r="22" spans="1:11" ht="72" customHeight="1" x14ac:dyDescent="0.2">
      <c r="A22" s="33" t="s">
        <v>149</v>
      </c>
      <c r="B22" s="193">
        <v>2062</v>
      </c>
      <c r="C22" s="34">
        <v>12</v>
      </c>
      <c r="D22" s="193">
        <f>B22*C22</f>
        <v>24744</v>
      </c>
      <c r="E22" s="193">
        <f>SUM(D22*0.0765)</f>
        <v>1892.9159999999999</v>
      </c>
      <c r="F22" s="237">
        <f>SUM(D22,E22)</f>
        <v>26636.916000000001</v>
      </c>
      <c r="G22" s="237"/>
      <c r="H22" s="1"/>
      <c r="I22" s="1"/>
      <c r="J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5">
    <mergeCell ref="B4:E4"/>
    <mergeCell ref="A15:XFD15"/>
    <mergeCell ref="A17:G17"/>
    <mergeCell ref="F20:G20"/>
    <mergeCell ref="F22:G22"/>
  </mergeCells>
  <hyperlinks>
    <hyperlink ref="A2" r:id="rId1" xr:uid="{C3D9B9D5-1C4F-4673-B8E6-529BDBED2E8F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7"/>
  <sheetViews>
    <sheetView workbookViewId="0">
      <selection activeCell="L28" sqref="L28"/>
    </sheetView>
  </sheetViews>
  <sheetFormatPr defaultColWidth="10" defaultRowHeight="12.75" x14ac:dyDescent="0.2"/>
  <cols>
    <col min="1" max="1" width="1.5703125" style="158" customWidth="1"/>
    <col min="2" max="2" width="2.7109375" style="158" customWidth="1"/>
    <col min="3" max="10" width="10" style="158"/>
    <col min="11" max="11" width="13.42578125" style="158" bestFit="1" customWidth="1"/>
    <col min="12" max="12" width="24.42578125" style="158" bestFit="1" customWidth="1"/>
    <col min="13" max="13" width="10" style="158"/>
    <col min="14" max="14" width="12.42578125" style="159" bestFit="1" customWidth="1"/>
    <col min="15" max="256" width="10" style="158"/>
    <col min="257" max="257" width="1.5703125" style="158" customWidth="1"/>
    <col min="258" max="258" width="2.7109375" style="158" customWidth="1"/>
    <col min="259" max="266" width="10" style="158"/>
    <col min="267" max="267" width="13.42578125" style="158" bestFit="1" customWidth="1"/>
    <col min="268" max="268" width="24.42578125" style="158" bestFit="1" customWidth="1"/>
    <col min="269" max="269" width="10" style="158"/>
    <col min="270" max="270" width="12.42578125" style="158" bestFit="1" customWidth="1"/>
    <col min="271" max="512" width="10" style="158"/>
    <col min="513" max="513" width="1.5703125" style="158" customWidth="1"/>
    <col min="514" max="514" width="2.7109375" style="158" customWidth="1"/>
    <col min="515" max="522" width="10" style="158"/>
    <col min="523" max="523" width="13.42578125" style="158" bestFit="1" customWidth="1"/>
    <col min="524" max="524" width="24.42578125" style="158" bestFit="1" customWidth="1"/>
    <col min="525" max="525" width="10" style="158"/>
    <col min="526" max="526" width="12.42578125" style="158" bestFit="1" customWidth="1"/>
    <col min="527" max="768" width="10" style="158"/>
    <col min="769" max="769" width="1.5703125" style="158" customWidth="1"/>
    <col min="770" max="770" width="2.7109375" style="158" customWidth="1"/>
    <col min="771" max="778" width="10" style="158"/>
    <col min="779" max="779" width="13.42578125" style="158" bestFit="1" customWidth="1"/>
    <col min="780" max="780" width="24.42578125" style="158" bestFit="1" customWidth="1"/>
    <col min="781" max="781" width="10" style="158"/>
    <col min="782" max="782" width="12.42578125" style="158" bestFit="1" customWidth="1"/>
    <col min="783" max="1024" width="10" style="158"/>
    <col min="1025" max="1025" width="1.5703125" style="158" customWidth="1"/>
    <col min="1026" max="1026" width="2.7109375" style="158" customWidth="1"/>
    <col min="1027" max="1034" width="10" style="158"/>
    <col min="1035" max="1035" width="13.42578125" style="158" bestFit="1" customWidth="1"/>
    <col min="1036" max="1036" width="24.42578125" style="158" bestFit="1" customWidth="1"/>
    <col min="1037" max="1037" width="10" style="158"/>
    <col min="1038" max="1038" width="12.42578125" style="158" bestFit="1" customWidth="1"/>
    <col min="1039" max="1280" width="10" style="158"/>
    <col min="1281" max="1281" width="1.5703125" style="158" customWidth="1"/>
    <col min="1282" max="1282" width="2.7109375" style="158" customWidth="1"/>
    <col min="1283" max="1290" width="10" style="158"/>
    <col min="1291" max="1291" width="13.42578125" style="158" bestFit="1" customWidth="1"/>
    <col min="1292" max="1292" width="24.42578125" style="158" bestFit="1" customWidth="1"/>
    <col min="1293" max="1293" width="10" style="158"/>
    <col min="1294" max="1294" width="12.42578125" style="158" bestFit="1" customWidth="1"/>
    <col min="1295" max="1536" width="10" style="158"/>
    <col min="1537" max="1537" width="1.5703125" style="158" customWidth="1"/>
    <col min="1538" max="1538" width="2.7109375" style="158" customWidth="1"/>
    <col min="1539" max="1546" width="10" style="158"/>
    <col min="1547" max="1547" width="13.42578125" style="158" bestFit="1" customWidth="1"/>
    <col min="1548" max="1548" width="24.42578125" style="158" bestFit="1" customWidth="1"/>
    <col min="1549" max="1549" width="10" style="158"/>
    <col min="1550" max="1550" width="12.42578125" style="158" bestFit="1" customWidth="1"/>
    <col min="1551" max="1792" width="10" style="158"/>
    <col min="1793" max="1793" width="1.5703125" style="158" customWidth="1"/>
    <col min="1794" max="1794" width="2.7109375" style="158" customWidth="1"/>
    <col min="1795" max="1802" width="10" style="158"/>
    <col min="1803" max="1803" width="13.42578125" style="158" bestFit="1" customWidth="1"/>
    <col min="1804" max="1804" width="24.42578125" style="158" bestFit="1" customWidth="1"/>
    <col min="1805" max="1805" width="10" style="158"/>
    <col min="1806" max="1806" width="12.42578125" style="158" bestFit="1" customWidth="1"/>
    <col min="1807" max="2048" width="10" style="158"/>
    <col min="2049" max="2049" width="1.5703125" style="158" customWidth="1"/>
    <col min="2050" max="2050" width="2.7109375" style="158" customWidth="1"/>
    <col min="2051" max="2058" width="10" style="158"/>
    <col min="2059" max="2059" width="13.42578125" style="158" bestFit="1" customWidth="1"/>
    <col min="2060" max="2060" width="24.42578125" style="158" bestFit="1" customWidth="1"/>
    <col min="2061" max="2061" width="10" style="158"/>
    <col min="2062" max="2062" width="12.42578125" style="158" bestFit="1" customWidth="1"/>
    <col min="2063" max="2304" width="10" style="158"/>
    <col min="2305" max="2305" width="1.5703125" style="158" customWidth="1"/>
    <col min="2306" max="2306" width="2.7109375" style="158" customWidth="1"/>
    <col min="2307" max="2314" width="10" style="158"/>
    <col min="2315" max="2315" width="13.42578125" style="158" bestFit="1" customWidth="1"/>
    <col min="2316" max="2316" width="24.42578125" style="158" bestFit="1" customWidth="1"/>
    <col min="2317" max="2317" width="10" style="158"/>
    <col min="2318" max="2318" width="12.42578125" style="158" bestFit="1" customWidth="1"/>
    <col min="2319" max="2560" width="10" style="158"/>
    <col min="2561" max="2561" width="1.5703125" style="158" customWidth="1"/>
    <col min="2562" max="2562" width="2.7109375" style="158" customWidth="1"/>
    <col min="2563" max="2570" width="10" style="158"/>
    <col min="2571" max="2571" width="13.42578125" style="158" bestFit="1" customWidth="1"/>
    <col min="2572" max="2572" width="24.42578125" style="158" bestFit="1" customWidth="1"/>
    <col min="2573" max="2573" width="10" style="158"/>
    <col min="2574" max="2574" width="12.42578125" style="158" bestFit="1" customWidth="1"/>
    <col min="2575" max="2816" width="10" style="158"/>
    <col min="2817" max="2817" width="1.5703125" style="158" customWidth="1"/>
    <col min="2818" max="2818" width="2.7109375" style="158" customWidth="1"/>
    <col min="2819" max="2826" width="10" style="158"/>
    <col min="2827" max="2827" width="13.42578125" style="158" bestFit="1" customWidth="1"/>
    <col min="2828" max="2828" width="24.42578125" style="158" bestFit="1" customWidth="1"/>
    <col min="2829" max="2829" width="10" style="158"/>
    <col min="2830" max="2830" width="12.42578125" style="158" bestFit="1" customWidth="1"/>
    <col min="2831" max="3072" width="10" style="158"/>
    <col min="3073" max="3073" width="1.5703125" style="158" customWidth="1"/>
    <col min="3074" max="3074" width="2.7109375" style="158" customWidth="1"/>
    <col min="3075" max="3082" width="10" style="158"/>
    <col min="3083" max="3083" width="13.42578125" style="158" bestFit="1" customWidth="1"/>
    <col min="3084" max="3084" width="24.42578125" style="158" bestFit="1" customWidth="1"/>
    <col min="3085" max="3085" width="10" style="158"/>
    <col min="3086" max="3086" width="12.42578125" style="158" bestFit="1" customWidth="1"/>
    <col min="3087" max="3328" width="10" style="158"/>
    <col min="3329" max="3329" width="1.5703125" style="158" customWidth="1"/>
    <col min="3330" max="3330" width="2.7109375" style="158" customWidth="1"/>
    <col min="3331" max="3338" width="10" style="158"/>
    <col min="3339" max="3339" width="13.42578125" style="158" bestFit="1" customWidth="1"/>
    <col min="3340" max="3340" width="24.42578125" style="158" bestFit="1" customWidth="1"/>
    <col min="3341" max="3341" width="10" style="158"/>
    <col min="3342" max="3342" width="12.42578125" style="158" bestFit="1" customWidth="1"/>
    <col min="3343" max="3584" width="10" style="158"/>
    <col min="3585" max="3585" width="1.5703125" style="158" customWidth="1"/>
    <col min="3586" max="3586" width="2.7109375" style="158" customWidth="1"/>
    <col min="3587" max="3594" width="10" style="158"/>
    <col min="3595" max="3595" width="13.42578125" style="158" bestFit="1" customWidth="1"/>
    <col min="3596" max="3596" width="24.42578125" style="158" bestFit="1" customWidth="1"/>
    <col min="3597" max="3597" width="10" style="158"/>
    <col min="3598" max="3598" width="12.42578125" style="158" bestFit="1" customWidth="1"/>
    <col min="3599" max="3840" width="10" style="158"/>
    <col min="3841" max="3841" width="1.5703125" style="158" customWidth="1"/>
    <col min="3842" max="3842" width="2.7109375" style="158" customWidth="1"/>
    <col min="3843" max="3850" width="10" style="158"/>
    <col min="3851" max="3851" width="13.42578125" style="158" bestFit="1" customWidth="1"/>
    <col min="3852" max="3852" width="24.42578125" style="158" bestFit="1" customWidth="1"/>
    <col min="3853" max="3853" width="10" style="158"/>
    <col min="3854" max="3854" width="12.42578125" style="158" bestFit="1" customWidth="1"/>
    <col min="3855" max="4096" width="10" style="158"/>
    <col min="4097" max="4097" width="1.5703125" style="158" customWidth="1"/>
    <col min="4098" max="4098" width="2.7109375" style="158" customWidth="1"/>
    <col min="4099" max="4106" width="10" style="158"/>
    <col min="4107" max="4107" width="13.42578125" style="158" bestFit="1" customWidth="1"/>
    <col min="4108" max="4108" width="24.42578125" style="158" bestFit="1" customWidth="1"/>
    <col min="4109" max="4109" width="10" style="158"/>
    <col min="4110" max="4110" width="12.42578125" style="158" bestFit="1" customWidth="1"/>
    <col min="4111" max="4352" width="10" style="158"/>
    <col min="4353" max="4353" width="1.5703125" style="158" customWidth="1"/>
    <col min="4354" max="4354" width="2.7109375" style="158" customWidth="1"/>
    <col min="4355" max="4362" width="10" style="158"/>
    <col min="4363" max="4363" width="13.42578125" style="158" bestFit="1" customWidth="1"/>
    <col min="4364" max="4364" width="24.42578125" style="158" bestFit="1" customWidth="1"/>
    <col min="4365" max="4365" width="10" style="158"/>
    <col min="4366" max="4366" width="12.42578125" style="158" bestFit="1" customWidth="1"/>
    <col min="4367" max="4608" width="10" style="158"/>
    <col min="4609" max="4609" width="1.5703125" style="158" customWidth="1"/>
    <col min="4610" max="4610" width="2.7109375" style="158" customWidth="1"/>
    <col min="4611" max="4618" width="10" style="158"/>
    <col min="4619" max="4619" width="13.42578125" style="158" bestFit="1" customWidth="1"/>
    <col min="4620" max="4620" width="24.42578125" style="158" bestFit="1" customWidth="1"/>
    <col min="4621" max="4621" width="10" style="158"/>
    <col min="4622" max="4622" width="12.42578125" style="158" bestFit="1" customWidth="1"/>
    <col min="4623" max="4864" width="10" style="158"/>
    <col min="4865" max="4865" width="1.5703125" style="158" customWidth="1"/>
    <col min="4866" max="4866" width="2.7109375" style="158" customWidth="1"/>
    <col min="4867" max="4874" width="10" style="158"/>
    <col min="4875" max="4875" width="13.42578125" style="158" bestFit="1" customWidth="1"/>
    <col min="4876" max="4876" width="24.42578125" style="158" bestFit="1" customWidth="1"/>
    <col min="4877" max="4877" width="10" style="158"/>
    <col min="4878" max="4878" width="12.42578125" style="158" bestFit="1" customWidth="1"/>
    <col min="4879" max="5120" width="10" style="158"/>
    <col min="5121" max="5121" width="1.5703125" style="158" customWidth="1"/>
    <col min="5122" max="5122" width="2.7109375" style="158" customWidth="1"/>
    <col min="5123" max="5130" width="10" style="158"/>
    <col min="5131" max="5131" width="13.42578125" style="158" bestFit="1" customWidth="1"/>
    <col min="5132" max="5132" width="24.42578125" style="158" bestFit="1" customWidth="1"/>
    <col min="5133" max="5133" width="10" style="158"/>
    <col min="5134" max="5134" width="12.42578125" style="158" bestFit="1" customWidth="1"/>
    <col min="5135" max="5376" width="10" style="158"/>
    <col min="5377" max="5377" width="1.5703125" style="158" customWidth="1"/>
    <col min="5378" max="5378" width="2.7109375" style="158" customWidth="1"/>
    <col min="5379" max="5386" width="10" style="158"/>
    <col min="5387" max="5387" width="13.42578125" style="158" bestFit="1" customWidth="1"/>
    <col min="5388" max="5388" width="24.42578125" style="158" bestFit="1" customWidth="1"/>
    <col min="5389" max="5389" width="10" style="158"/>
    <col min="5390" max="5390" width="12.42578125" style="158" bestFit="1" customWidth="1"/>
    <col min="5391" max="5632" width="10" style="158"/>
    <col min="5633" max="5633" width="1.5703125" style="158" customWidth="1"/>
    <col min="5634" max="5634" width="2.7109375" style="158" customWidth="1"/>
    <col min="5635" max="5642" width="10" style="158"/>
    <col min="5643" max="5643" width="13.42578125" style="158" bestFit="1" customWidth="1"/>
    <col min="5644" max="5644" width="24.42578125" style="158" bestFit="1" customWidth="1"/>
    <col min="5645" max="5645" width="10" style="158"/>
    <col min="5646" max="5646" width="12.42578125" style="158" bestFit="1" customWidth="1"/>
    <col min="5647" max="5888" width="10" style="158"/>
    <col min="5889" max="5889" width="1.5703125" style="158" customWidth="1"/>
    <col min="5890" max="5890" width="2.7109375" style="158" customWidth="1"/>
    <col min="5891" max="5898" width="10" style="158"/>
    <col min="5899" max="5899" width="13.42578125" style="158" bestFit="1" customWidth="1"/>
    <col min="5900" max="5900" width="24.42578125" style="158" bestFit="1" customWidth="1"/>
    <col min="5901" max="5901" width="10" style="158"/>
    <col min="5902" max="5902" width="12.42578125" style="158" bestFit="1" customWidth="1"/>
    <col min="5903" max="6144" width="10" style="158"/>
    <col min="6145" max="6145" width="1.5703125" style="158" customWidth="1"/>
    <col min="6146" max="6146" width="2.7109375" style="158" customWidth="1"/>
    <col min="6147" max="6154" width="10" style="158"/>
    <col min="6155" max="6155" width="13.42578125" style="158" bestFit="1" customWidth="1"/>
    <col min="6156" max="6156" width="24.42578125" style="158" bestFit="1" customWidth="1"/>
    <col min="6157" max="6157" width="10" style="158"/>
    <col min="6158" max="6158" width="12.42578125" style="158" bestFit="1" customWidth="1"/>
    <col min="6159" max="6400" width="10" style="158"/>
    <col min="6401" max="6401" width="1.5703125" style="158" customWidth="1"/>
    <col min="6402" max="6402" width="2.7109375" style="158" customWidth="1"/>
    <col min="6403" max="6410" width="10" style="158"/>
    <col min="6411" max="6411" width="13.42578125" style="158" bestFit="1" customWidth="1"/>
    <col min="6412" max="6412" width="24.42578125" style="158" bestFit="1" customWidth="1"/>
    <col min="6413" max="6413" width="10" style="158"/>
    <col min="6414" max="6414" width="12.42578125" style="158" bestFit="1" customWidth="1"/>
    <col min="6415" max="6656" width="10" style="158"/>
    <col min="6657" max="6657" width="1.5703125" style="158" customWidth="1"/>
    <col min="6658" max="6658" width="2.7109375" style="158" customWidth="1"/>
    <col min="6659" max="6666" width="10" style="158"/>
    <col min="6667" max="6667" width="13.42578125" style="158" bestFit="1" customWidth="1"/>
    <col min="6668" max="6668" width="24.42578125" style="158" bestFit="1" customWidth="1"/>
    <col min="6669" max="6669" width="10" style="158"/>
    <col min="6670" max="6670" width="12.42578125" style="158" bestFit="1" customWidth="1"/>
    <col min="6671" max="6912" width="10" style="158"/>
    <col min="6913" max="6913" width="1.5703125" style="158" customWidth="1"/>
    <col min="6914" max="6914" width="2.7109375" style="158" customWidth="1"/>
    <col min="6915" max="6922" width="10" style="158"/>
    <col min="6923" max="6923" width="13.42578125" style="158" bestFit="1" customWidth="1"/>
    <col min="6924" max="6924" width="24.42578125" style="158" bestFit="1" customWidth="1"/>
    <col min="6925" max="6925" width="10" style="158"/>
    <col min="6926" max="6926" width="12.42578125" style="158" bestFit="1" customWidth="1"/>
    <col min="6927" max="7168" width="10" style="158"/>
    <col min="7169" max="7169" width="1.5703125" style="158" customWidth="1"/>
    <col min="7170" max="7170" width="2.7109375" style="158" customWidth="1"/>
    <col min="7171" max="7178" width="10" style="158"/>
    <col min="7179" max="7179" width="13.42578125" style="158" bestFit="1" customWidth="1"/>
    <col min="7180" max="7180" width="24.42578125" style="158" bestFit="1" customWidth="1"/>
    <col min="7181" max="7181" width="10" style="158"/>
    <col min="7182" max="7182" width="12.42578125" style="158" bestFit="1" customWidth="1"/>
    <col min="7183" max="7424" width="10" style="158"/>
    <col min="7425" max="7425" width="1.5703125" style="158" customWidth="1"/>
    <col min="7426" max="7426" width="2.7109375" style="158" customWidth="1"/>
    <col min="7427" max="7434" width="10" style="158"/>
    <col min="7435" max="7435" width="13.42578125" style="158" bestFit="1" customWidth="1"/>
    <col min="7436" max="7436" width="24.42578125" style="158" bestFit="1" customWidth="1"/>
    <col min="7437" max="7437" width="10" style="158"/>
    <col min="7438" max="7438" width="12.42578125" style="158" bestFit="1" customWidth="1"/>
    <col min="7439" max="7680" width="10" style="158"/>
    <col min="7681" max="7681" width="1.5703125" style="158" customWidth="1"/>
    <col min="7682" max="7682" width="2.7109375" style="158" customWidth="1"/>
    <col min="7683" max="7690" width="10" style="158"/>
    <col min="7691" max="7691" width="13.42578125" style="158" bestFit="1" customWidth="1"/>
    <col min="7692" max="7692" width="24.42578125" style="158" bestFit="1" customWidth="1"/>
    <col min="7693" max="7693" width="10" style="158"/>
    <col min="7694" max="7694" width="12.42578125" style="158" bestFit="1" customWidth="1"/>
    <col min="7695" max="7936" width="10" style="158"/>
    <col min="7937" max="7937" width="1.5703125" style="158" customWidth="1"/>
    <col min="7938" max="7938" width="2.7109375" style="158" customWidth="1"/>
    <col min="7939" max="7946" width="10" style="158"/>
    <col min="7947" max="7947" width="13.42578125" style="158" bestFit="1" customWidth="1"/>
    <col min="7948" max="7948" width="24.42578125" style="158" bestFit="1" customWidth="1"/>
    <col min="7949" max="7949" width="10" style="158"/>
    <col min="7950" max="7950" width="12.42578125" style="158" bestFit="1" customWidth="1"/>
    <col min="7951" max="8192" width="10" style="158"/>
    <col min="8193" max="8193" width="1.5703125" style="158" customWidth="1"/>
    <col min="8194" max="8194" width="2.7109375" style="158" customWidth="1"/>
    <col min="8195" max="8202" width="10" style="158"/>
    <col min="8203" max="8203" width="13.42578125" style="158" bestFit="1" customWidth="1"/>
    <col min="8204" max="8204" width="24.42578125" style="158" bestFit="1" customWidth="1"/>
    <col min="8205" max="8205" width="10" style="158"/>
    <col min="8206" max="8206" width="12.42578125" style="158" bestFit="1" customWidth="1"/>
    <col min="8207" max="8448" width="10" style="158"/>
    <col min="8449" max="8449" width="1.5703125" style="158" customWidth="1"/>
    <col min="8450" max="8450" width="2.7109375" style="158" customWidth="1"/>
    <col min="8451" max="8458" width="10" style="158"/>
    <col min="8459" max="8459" width="13.42578125" style="158" bestFit="1" customWidth="1"/>
    <col min="8460" max="8460" width="24.42578125" style="158" bestFit="1" customWidth="1"/>
    <col min="8461" max="8461" width="10" style="158"/>
    <col min="8462" max="8462" width="12.42578125" style="158" bestFit="1" customWidth="1"/>
    <col min="8463" max="8704" width="10" style="158"/>
    <col min="8705" max="8705" width="1.5703125" style="158" customWidth="1"/>
    <col min="8706" max="8706" width="2.7109375" style="158" customWidth="1"/>
    <col min="8707" max="8714" width="10" style="158"/>
    <col min="8715" max="8715" width="13.42578125" style="158" bestFit="1" customWidth="1"/>
    <col min="8716" max="8716" width="24.42578125" style="158" bestFit="1" customWidth="1"/>
    <col min="8717" max="8717" width="10" style="158"/>
    <col min="8718" max="8718" width="12.42578125" style="158" bestFit="1" customWidth="1"/>
    <col min="8719" max="8960" width="10" style="158"/>
    <col min="8961" max="8961" width="1.5703125" style="158" customWidth="1"/>
    <col min="8962" max="8962" width="2.7109375" style="158" customWidth="1"/>
    <col min="8963" max="8970" width="10" style="158"/>
    <col min="8971" max="8971" width="13.42578125" style="158" bestFit="1" customWidth="1"/>
    <col min="8972" max="8972" width="24.42578125" style="158" bestFit="1" customWidth="1"/>
    <col min="8973" max="8973" width="10" style="158"/>
    <col min="8974" max="8974" width="12.42578125" style="158" bestFit="1" customWidth="1"/>
    <col min="8975" max="9216" width="10" style="158"/>
    <col min="9217" max="9217" width="1.5703125" style="158" customWidth="1"/>
    <col min="9218" max="9218" width="2.7109375" style="158" customWidth="1"/>
    <col min="9219" max="9226" width="10" style="158"/>
    <col min="9227" max="9227" width="13.42578125" style="158" bestFit="1" customWidth="1"/>
    <col min="9228" max="9228" width="24.42578125" style="158" bestFit="1" customWidth="1"/>
    <col min="9229" max="9229" width="10" style="158"/>
    <col min="9230" max="9230" width="12.42578125" style="158" bestFit="1" customWidth="1"/>
    <col min="9231" max="9472" width="10" style="158"/>
    <col min="9473" max="9473" width="1.5703125" style="158" customWidth="1"/>
    <col min="9474" max="9474" width="2.7109375" style="158" customWidth="1"/>
    <col min="9475" max="9482" width="10" style="158"/>
    <col min="9483" max="9483" width="13.42578125" style="158" bestFit="1" customWidth="1"/>
    <col min="9484" max="9484" width="24.42578125" style="158" bestFit="1" customWidth="1"/>
    <col min="9485" max="9485" width="10" style="158"/>
    <col min="9486" max="9486" width="12.42578125" style="158" bestFit="1" customWidth="1"/>
    <col min="9487" max="9728" width="10" style="158"/>
    <col min="9729" max="9729" width="1.5703125" style="158" customWidth="1"/>
    <col min="9730" max="9730" width="2.7109375" style="158" customWidth="1"/>
    <col min="9731" max="9738" width="10" style="158"/>
    <col min="9739" max="9739" width="13.42578125" style="158" bestFit="1" customWidth="1"/>
    <col min="9740" max="9740" width="24.42578125" style="158" bestFit="1" customWidth="1"/>
    <col min="9741" max="9741" width="10" style="158"/>
    <col min="9742" max="9742" width="12.42578125" style="158" bestFit="1" customWidth="1"/>
    <col min="9743" max="9984" width="10" style="158"/>
    <col min="9985" max="9985" width="1.5703125" style="158" customWidth="1"/>
    <col min="9986" max="9986" width="2.7109375" style="158" customWidth="1"/>
    <col min="9987" max="9994" width="10" style="158"/>
    <col min="9995" max="9995" width="13.42578125" style="158" bestFit="1" customWidth="1"/>
    <col min="9996" max="9996" width="24.42578125" style="158" bestFit="1" customWidth="1"/>
    <col min="9997" max="9997" width="10" style="158"/>
    <col min="9998" max="9998" width="12.42578125" style="158" bestFit="1" customWidth="1"/>
    <col min="9999" max="10240" width="10" style="158"/>
    <col min="10241" max="10241" width="1.5703125" style="158" customWidth="1"/>
    <col min="10242" max="10242" width="2.7109375" style="158" customWidth="1"/>
    <col min="10243" max="10250" width="10" style="158"/>
    <col min="10251" max="10251" width="13.42578125" style="158" bestFit="1" customWidth="1"/>
    <col min="10252" max="10252" width="24.42578125" style="158" bestFit="1" customWidth="1"/>
    <col min="10253" max="10253" width="10" style="158"/>
    <col min="10254" max="10254" width="12.42578125" style="158" bestFit="1" customWidth="1"/>
    <col min="10255" max="10496" width="10" style="158"/>
    <col min="10497" max="10497" width="1.5703125" style="158" customWidth="1"/>
    <col min="10498" max="10498" width="2.7109375" style="158" customWidth="1"/>
    <col min="10499" max="10506" width="10" style="158"/>
    <col min="10507" max="10507" width="13.42578125" style="158" bestFit="1" customWidth="1"/>
    <col min="10508" max="10508" width="24.42578125" style="158" bestFit="1" customWidth="1"/>
    <col min="10509" max="10509" width="10" style="158"/>
    <col min="10510" max="10510" width="12.42578125" style="158" bestFit="1" customWidth="1"/>
    <col min="10511" max="10752" width="10" style="158"/>
    <col min="10753" max="10753" width="1.5703125" style="158" customWidth="1"/>
    <col min="10754" max="10754" width="2.7109375" style="158" customWidth="1"/>
    <col min="10755" max="10762" width="10" style="158"/>
    <col min="10763" max="10763" width="13.42578125" style="158" bestFit="1" customWidth="1"/>
    <col min="10764" max="10764" width="24.42578125" style="158" bestFit="1" customWidth="1"/>
    <col min="10765" max="10765" width="10" style="158"/>
    <col min="10766" max="10766" width="12.42578125" style="158" bestFit="1" customWidth="1"/>
    <col min="10767" max="11008" width="10" style="158"/>
    <col min="11009" max="11009" width="1.5703125" style="158" customWidth="1"/>
    <col min="11010" max="11010" width="2.7109375" style="158" customWidth="1"/>
    <col min="11011" max="11018" width="10" style="158"/>
    <col min="11019" max="11019" width="13.42578125" style="158" bestFit="1" customWidth="1"/>
    <col min="11020" max="11020" width="24.42578125" style="158" bestFit="1" customWidth="1"/>
    <col min="11021" max="11021" width="10" style="158"/>
    <col min="11022" max="11022" width="12.42578125" style="158" bestFit="1" customWidth="1"/>
    <col min="11023" max="11264" width="10" style="158"/>
    <col min="11265" max="11265" width="1.5703125" style="158" customWidth="1"/>
    <col min="11266" max="11266" width="2.7109375" style="158" customWidth="1"/>
    <col min="11267" max="11274" width="10" style="158"/>
    <col min="11275" max="11275" width="13.42578125" style="158" bestFit="1" customWidth="1"/>
    <col min="11276" max="11276" width="24.42578125" style="158" bestFit="1" customWidth="1"/>
    <col min="11277" max="11277" width="10" style="158"/>
    <col min="11278" max="11278" width="12.42578125" style="158" bestFit="1" customWidth="1"/>
    <col min="11279" max="11520" width="10" style="158"/>
    <col min="11521" max="11521" width="1.5703125" style="158" customWidth="1"/>
    <col min="11522" max="11522" width="2.7109375" style="158" customWidth="1"/>
    <col min="11523" max="11530" width="10" style="158"/>
    <col min="11531" max="11531" width="13.42578125" style="158" bestFit="1" customWidth="1"/>
    <col min="11532" max="11532" width="24.42578125" style="158" bestFit="1" customWidth="1"/>
    <col min="11533" max="11533" width="10" style="158"/>
    <col min="11534" max="11534" width="12.42578125" style="158" bestFit="1" customWidth="1"/>
    <col min="11535" max="11776" width="10" style="158"/>
    <col min="11777" max="11777" width="1.5703125" style="158" customWidth="1"/>
    <col min="11778" max="11778" width="2.7109375" style="158" customWidth="1"/>
    <col min="11779" max="11786" width="10" style="158"/>
    <col min="11787" max="11787" width="13.42578125" style="158" bestFit="1" customWidth="1"/>
    <col min="11788" max="11788" width="24.42578125" style="158" bestFit="1" customWidth="1"/>
    <col min="11789" max="11789" width="10" style="158"/>
    <col min="11790" max="11790" width="12.42578125" style="158" bestFit="1" customWidth="1"/>
    <col min="11791" max="12032" width="10" style="158"/>
    <col min="12033" max="12033" width="1.5703125" style="158" customWidth="1"/>
    <col min="12034" max="12034" width="2.7109375" style="158" customWidth="1"/>
    <col min="12035" max="12042" width="10" style="158"/>
    <col min="12043" max="12043" width="13.42578125" style="158" bestFit="1" customWidth="1"/>
    <col min="12044" max="12044" width="24.42578125" style="158" bestFit="1" customWidth="1"/>
    <col min="12045" max="12045" width="10" style="158"/>
    <col min="12046" max="12046" width="12.42578125" style="158" bestFit="1" customWidth="1"/>
    <col min="12047" max="12288" width="10" style="158"/>
    <col min="12289" max="12289" width="1.5703125" style="158" customWidth="1"/>
    <col min="12290" max="12290" width="2.7109375" style="158" customWidth="1"/>
    <col min="12291" max="12298" width="10" style="158"/>
    <col min="12299" max="12299" width="13.42578125" style="158" bestFit="1" customWidth="1"/>
    <col min="12300" max="12300" width="24.42578125" style="158" bestFit="1" customWidth="1"/>
    <col min="12301" max="12301" width="10" style="158"/>
    <col min="12302" max="12302" width="12.42578125" style="158" bestFit="1" customWidth="1"/>
    <col min="12303" max="12544" width="10" style="158"/>
    <col min="12545" max="12545" width="1.5703125" style="158" customWidth="1"/>
    <col min="12546" max="12546" width="2.7109375" style="158" customWidth="1"/>
    <col min="12547" max="12554" width="10" style="158"/>
    <col min="12555" max="12555" width="13.42578125" style="158" bestFit="1" customWidth="1"/>
    <col min="12556" max="12556" width="24.42578125" style="158" bestFit="1" customWidth="1"/>
    <col min="12557" max="12557" width="10" style="158"/>
    <col min="12558" max="12558" width="12.42578125" style="158" bestFit="1" customWidth="1"/>
    <col min="12559" max="12800" width="10" style="158"/>
    <col min="12801" max="12801" width="1.5703125" style="158" customWidth="1"/>
    <col min="12802" max="12802" width="2.7109375" style="158" customWidth="1"/>
    <col min="12803" max="12810" width="10" style="158"/>
    <col min="12811" max="12811" width="13.42578125" style="158" bestFit="1" customWidth="1"/>
    <col min="12812" max="12812" width="24.42578125" style="158" bestFit="1" customWidth="1"/>
    <col min="12813" max="12813" width="10" style="158"/>
    <col min="12814" max="12814" width="12.42578125" style="158" bestFit="1" customWidth="1"/>
    <col min="12815" max="13056" width="10" style="158"/>
    <col min="13057" max="13057" width="1.5703125" style="158" customWidth="1"/>
    <col min="13058" max="13058" width="2.7109375" style="158" customWidth="1"/>
    <col min="13059" max="13066" width="10" style="158"/>
    <col min="13067" max="13067" width="13.42578125" style="158" bestFit="1" customWidth="1"/>
    <col min="13068" max="13068" width="24.42578125" style="158" bestFit="1" customWidth="1"/>
    <col min="13069" max="13069" width="10" style="158"/>
    <col min="13070" max="13070" width="12.42578125" style="158" bestFit="1" customWidth="1"/>
    <col min="13071" max="13312" width="10" style="158"/>
    <col min="13313" max="13313" width="1.5703125" style="158" customWidth="1"/>
    <col min="13314" max="13314" width="2.7109375" style="158" customWidth="1"/>
    <col min="13315" max="13322" width="10" style="158"/>
    <col min="13323" max="13323" width="13.42578125" style="158" bestFit="1" customWidth="1"/>
    <col min="13324" max="13324" width="24.42578125" style="158" bestFit="1" customWidth="1"/>
    <col min="13325" max="13325" width="10" style="158"/>
    <col min="13326" max="13326" width="12.42578125" style="158" bestFit="1" customWidth="1"/>
    <col min="13327" max="13568" width="10" style="158"/>
    <col min="13569" max="13569" width="1.5703125" style="158" customWidth="1"/>
    <col min="13570" max="13570" width="2.7109375" style="158" customWidth="1"/>
    <col min="13571" max="13578" width="10" style="158"/>
    <col min="13579" max="13579" width="13.42578125" style="158" bestFit="1" customWidth="1"/>
    <col min="13580" max="13580" width="24.42578125" style="158" bestFit="1" customWidth="1"/>
    <col min="13581" max="13581" width="10" style="158"/>
    <col min="13582" max="13582" width="12.42578125" style="158" bestFit="1" customWidth="1"/>
    <col min="13583" max="13824" width="10" style="158"/>
    <col min="13825" max="13825" width="1.5703125" style="158" customWidth="1"/>
    <col min="13826" max="13826" width="2.7109375" style="158" customWidth="1"/>
    <col min="13827" max="13834" width="10" style="158"/>
    <col min="13835" max="13835" width="13.42578125" style="158" bestFit="1" customWidth="1"/>
    <col min="13836" max="13836" width="24.42578125" style="158" bestFit="1" customWidth="1"/>
    <col min="13837" max="13837" width="10" style="158"/>
    <col min="13838" max="13838" width="12.42578125" style="158" bestFit="1" customWidth="1"/>
    <col min="13839" max="14080" width="10" style="158"/>
    <col min="14081" max="14081" width="1.5703125" style="158" customWidth="1"/>
    <col min="14082" max="14082" width="2.7109375" style="158" customWidth="1"/>
    <col min="14083" max="14090" width="10" style="158"/>
    <col min="14091" max="14091" width="13.42578125" style="158" bestFit="1" customWidth="1"/>
    <col min="14092" max="14092" width="24.42578125" style="158" bestFit="1" customWidth="1"/>
    <col min="14093" max="14093" width="10" style="158"/>
    <col min="14094" max="14094" width="12.42578125" style="158" bestFit="1" customWidth="1"/>
    <col min="14095" max="14336" width="10" style="158"/>
    <col min="14337" max="14337" width="1.5703125" style="158" customWidth="1"/>
    <col min="14338" max="14338" width="2.7109375" style="158" customWidth="1"/>
    <col min="14339" max="14346" width="10" style="158"/>
    <col min="14347" max="14347" width="13.42578125" style="158" bestFit="1" customWidth="1"/>
    <col min="14348" max="14348" width="24.42578125" style="158" bestFit="1" customWidth="1"/>
    <col min="14349" max="14349" width="10" style="158"/>
    <col min="14350" max="14350" width="12.42578125" style="158" bestFit="1" customWidth="1"/>
    <col min="14351" max="14592" width="10" style="158"/>
    <col min="14593" max="14593" width="1.5703125" style="158" customWidth="1"/>
    <col min="14594" max="14594" width="2.7109375" style="158" customWidth="1"/>
    <col min="14595" max="14602" width="10" style="158"/>
    <col min="14603" max="14603" width="13.42578125" style="158" bestFit="1" customWidth="1"/>
    <col min="14604" max="14604" width="24.42578125" style="158" bestFit="1" customWidth="1"/>
    <col min="14605" max="14605" width="10" style="158"/>
    <col min="14606" max="14606" width="12.42578125" style="158" bestFit="1" customWidth="1"/>
    <col min="14607" max="14848" width="10" style="158"/>
    <col min="14849" max="14849" width="1.5703125" style="158" customWidth="1"/>
    <col min="14850" max="14850" width="2.7109375" style="158" customWidth="1"/>
    <col min="14851" max="14858" width="10" style="158"/>
    <col min="14859" max="14859" width="13.42578125" style="158" bestFit="1" customWidth="1"/>
    <col min="14860" max="14860" width="24.42578125" style="158" bestFit="1" customWidth="1"/>
    <col min="14861" max="14861" width="10" style="158"/>
    <col min="14862" max="14862" width="12.42578125" style="158" bestFit="1" customWidth="1"/>
    <col min="14863" max="15104" width="10" style="158"/>
    <col min="15105" max="15105" width="1.5703125" style="158" customWidth="1"/>
    <col min="15106" max="15106" width="2.7109375" style="158" customWidth="1"/>
    <col min="15107" max="15114" width="10" style="158"/>
    <col min="15115" max="15115" width="13.42578125" style="158" bestFit="1" customWidth="1"/>
    <col min="15116" max="15116" width="24.42578125" style="158" bestFit="1" customWidth="1"/>
    <col min="15117" max="15117" width="10" style="158"/>
    <col min="15118" max="15118" width="12.42578125" style="158" bestFit="1" customWidth="1"/>
    <col min="15119" max="15360" width="10" style="158"/>
    <col min="15361" max="15361" width="1.5703125" style="158" customWidth="1"/>
    <col min="15362" max="15362" width="2.7109375" style="158" customWidth="1"/>
    <col min="15363" max="15370" width="10" style="158"/>
    <col min="15371" max="15371" width="13.42578125" style="158" bestFit="1" customWidth="1"/>
    <col min="15372" max="15372" width="24.42578125" style="158" bestFit="1" customWidth="1"/>
    <col min="15373" max="15373" width="10" style="158"/>
    <col min="15374" max="15374" width="12.42578125" style="158" bestFit="1" customWidth="1"/>
    <col min="15375" max="15616" width="10" style="158"/>
    <col min="15617" max="15617" width="1.5703125" style="158" customWidth="1"/>
    <col min="15618" max="15618" width="2.7109375" style="158" customWidth="1"/>
    <col min="15619" max="15626" width="10" style="158"/>
    <col min="15627" max="15627" width="13.42578125" style="158" bestFit="1" customWidth="1"/>
    <col min="15628" max="15628" width="24.42578125" style="158" bestFit="1" customWidth="1"/>
    <col min="15629" max="15629" width="10" style="158"/>
    <col min="15630" max="15630" width="12.42578125" style="158" bestFit="1" customWidth="1"/>
    <col min="15631" max="15872" width="10" style="158"/>
    <col min="15873" max="15873" width="1.5703125" style="158" customWidth="1"/>
    <col min="15874" max="15874" width="2.7109375" style="158" customWidth="1"/>
    <col min="15875" max="15882" width="10" style="158"/>
    <col min="15883" max="15883" width="13.42578125" style="158" bestFit="1" customWidth="1"/>
    <col min="15884" max="15884" width="24.42578125" style="158" bestFit="1" customWidth="1"/>
    <col min="15885" max="15885" width="10" style="158"/>
    <col min="15886" max="15886" width="12.42578125" style="158" bestFit="1" customWidth="1"/>
    <col min="15887" max="16128" width="10" style="158"/>
    <col min="16129" max="16129" width="1.5703125" style="158" customWidth="1"/>
    <col min="16130" max="16130" width="2.7109375" style="158" customWidth="1"/>
    <col min="16131" max="16138" width="10" style="158"/>
    <col min="16139" max="16139" width="13.42578125" style="158" bestFit="1" customWidth="1"/>
    <col min="16140" max="16140" width="24.42578125" style="158" bestFit="1" customWidth="1"/>
    <col min="16141" max="16141" width="10" style="158"/>
    <col min="16142" max="16142" width="12.42578125" style="158" bestFit="1" customWidth="1"/>
    <col min="16143" max="16384" width="10" style="158"/>
  </cols>
  <sheetData>
    <row r="1" spans="1:256" x14ac:dyDescent="0.2">
      <c r="A1" s="238" t="s">
        <v>75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9"/>
      <c r="N1" s="157"/>
    </row>
    <row r="2" spans="1:256" x14ac:dyDescent="0.2">
      <c r="A2" s="240" t="s">
        <v>76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2"/>
      <c r="N2" s="157"/>
    </row>
    <row r="3" spans="1:256" s="160" customForma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9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</row>
    <row r="4" spans="1:256" s="160" customFormat="1" ht="13.5" thickBot="1" x14ac:dyDescent="0.25">
      <c r="A4" s="161" t="s">
        <v>56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</row>
    <row r="5" spans="1:256" s="160" customFormat="1" x14ac:dyDescent="0.2">
      <c r="A5" s="161"/>
      <c r="B5" s="162">
        <v>0</v>
      </c>
      <c r="C5" s="162" t="s">
        <v>57</v>
      </c>
      <c r="D5" s="162">
        <v>0</v>
      </c>
      <c r="E5" s="162" t="s">
        <v>58</v>
      </c>
      <c r="F5" s="162">
        <v>0</v>
      </c>
      <c r="G5" s="162" t="s">
        <v>59</v>
      </c>
      <c r="H5" s="162">
        <v>0</v>
      </c>
      <c r="I5" s="162" t="s">
        <v>60</v>
      </c>
      <c r="J5" s="162"/>
      <c r="K5" s="162"/>
      <c r="L5" s="163" t="s">
        <v>61</v>
      </c>
      <c r="M5" s="158"/>
      <c r="N5" s="159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  <c r="IC5" s="158"/>
      <c r="ID5" s="158"/>
      <c r="IE5" s="158"/>
      <c r="IF5" s="158"/>
      <c r="IG5" s="158"/>
      <c r="IH5" s="158"/>
      <c r="II5" s="158"/>
      <c r="IJ5" s="158"/>
      <c r="IK5" s="158"/>
      <c r="IL5" s="158"/>
      <c r="IM5" s="158"/>
      <c r="IN5" s="158"/>
      <c r="IO5" s="158"/>
      <c r="IP5" s="158"/>
      <c r="IQ5" s="158"/>
      <c r="IR5" s="158"/>
      <c r="IS5" s="158"/>
      <c r="IT5" s="158"/>
      <c r="IU5" s="158"/>
      <c r="IV5" s="158"/>
    </row>
    <row r="6" spans="1:256" s="160" customFormat="1" x14ac:dyDescent="0.2">
      <c r="A6" s="164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65"/>
      <c r="M6" s="158"/>
      <c r="N6" s="159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</row>
    <row r="7" spans="1:256" s="160" customFormat="1" x14ac:dyDescent="0.2">
      <c r="A7" s="164"/>
      <c r="B7" s="158"/>
      <c r="C7" s="158" t="s">
        <v>57</v>
      </c>
      <c r="D7" s="158" t="s">
        <v>62</v>
      </c>
      <c r="E7" s="158"/>
      <c r="F7" s="158"/>
      <c r="G7" s="158"/>
      <c r="H7" s="158">
        <v>0</v>
      </c>
      <c r="I7" s="158"/>
      <c r="J7" s="178">
        <f>B5</f>
        <v>0</v>
      </c>
      <c r="K7" s="158" t="s">
        <v>57</v>
      </c>
      <c r="L7" s="179">
        <f>B5*H7</f>
        <v>0</v>
      </c>
      <c r="M7" s="158"/>
      <c r="N7" s="159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</row>
    <row r="8" spans="1:256" s="160" customFormat="1" x14ac:dyDescent="0.2">
      <c r="A8" s="164"/>
      <c r="B8" s="158"/>
      <c r="C8" s="158" t="s">
        <v>63</v>
      </c>
      <c r="D8" s="158"/>
      <c r="E8" s="158"/>
      <c r="F8" s="158"/>
      <c r="G8" s="158"/>
      <c r="H8" s="158">
        <v>0</v>
      </c>
      <c r="I8" s="158" t="s">
        <v>64</v>
      </c>
      <c r="J8" s="178">
        <f>B5</f>
        <v>0</v>
      </c>
      <c r="K8" s="158" t="s">
        <v>57</v>
      </c>
      <c r="L8" s="179">
        <f>B5*D5*H8</f>
        <v>0</v>
      </c>
      <c r="M8" s="158"/>
      <c r="N8" s="159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</row>
    <row r="9" spans="1:256" s="160" customFormat="1" x14ac:dyDescent="0.2">
      <c r="A9" s="164"/>
      <c r="B9" s="158"/>
      <c r="C9" s="166" t="s">
        <v>65</v>
      </c>
      <c r="D9" s="166"/>
      <c r="E9" s="158"/>
      <c r="F9" s="158"/>
      <c r="G9" s="158"/>
      <c r="H9" s="158">
        <v>0</v>
      </c>
      <c r="I9" s="158" t="s">
        <v>66</v>
      </c>
      <c r="J9" s="178">
        <f>B5</f>
        <v>0</v>
      </c>
      <c r="K9" s="158" t="s">
        <v>57</v>
      </c>
      <c r="L9" s="179">
        <f>B5*F5*H9</f>
        <v>0</v>
      </c>
      <c r="M9" s="158"/>
      <c r="N9" s="159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</row>
    <row r="10" spans="1:256" s="160" customFormat="1" x14ac:dyDescent="0.2">
      <c r="A10" s="164"/>
      <c r="B10" s="158"/>
      <c r="C10" s="158" t="s">
        <v>67</v>
      </c>
      <c r="D10" s="158"/>
      <c r="E10" s="158"/>
      <c r="F10" s="158"/>
      <c r="G10" s="158"/>
      <c r="H10" s="158">
        <v>0</v>
      </c>
      <c r="I10" s="158" t="s">
        <v>68</v>
      </c>
      <c r="J10" s="158"/>
      <c r="K10" s="158"/>
      <c r="L10" s="179">
        <f>B5*D5*H10</f>
        <v>0</v>
      </c>
      <c r="M10" s="158"/>
      <c r="N10" s="159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spans="1:256" s="160" customFormat="1" x14ac:dyDescent="0.2">
      <c r="A11" s="164"/>
      <c r="B11" s="158"/>
      <c r="C11" s="158" t="s">
        <v>57</v>
      </c>
      <c r="D11" s="158" t="s">
        <v>140</v>
      </c>
      <c r="E11" s="158"/>
      <c r="F11" s="158"/>
      <c r="G11" s="158"/>
      <c r="H11" s="167">
        <v>0.67</v>
      </c>
      <c r="I11" s="158" t="s">
        <v>69</v>
      </c>
      <c r="J11" s="158">
        <v>0</v>
      </c>
      <c r="K11" s="158" t="s">
        <v>70</v>
      </c>
      <c r="L11" s="179">
        <f>B5*H11*J11</f>
        <v>0</v>
      </c>
      <c r="M11" s="158"/>
      <c r="N11" s="159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</row>
    <row r="12" spans="1:256" s="160" customFormat="1" ht="13.5" thickBot="1" x14ac:dyDescent="0.25">
      <c r="A12" s="168"/>
      <c r="B12" s="169"/>
      <c r="C12" s="169"/>
      <c r="D12" s="169"/>
      <c r="E12" s="169"/>
      <c r="F12" s="169"/>
      <c r="G12" s="169"/>
      <c r="H12" s="169"/>
      <c r="I12" s="169"/>
      <c r="J12" s="170"/>
      <c r="K12" s="169"/>
      <c r="L12" s="180">
        <f>SUM(L7:L11)</f>
        <v>0</v>
      </c>
      <c r="M12" s="158"/>
      <c r="N12" s="171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</row>
    <row r="13" spans="1:256" s="160" customFormat="1" x14ac:dyDescent="0.2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 t="s">
        <v>71</v>
      </c>
      <c r="L13" s="181">
        <f>L12*H5</f>
        <v>0</v>
      </c>
      <c r="M13" s="158"/>
      <c r="N13" s="159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</row>
    <row r="14" spans="1:256" x14ac:dyDescent="0.2">
      <c r="L14" s="172"/>
    </row>
    <row r="15" spans="1:256" s="160" customFormat="1" x14ac:dyDescent="0.2">
      <c r="A15" s="158"/>
      <c r="B15" s="158"/>
      <c r="C15" s="158"/>
      <c r="D15" s="158"/>
      <c r="E15" s="158"/>
      <c r="F15" s="158"/>
      <c r="G15" s="158"/>
      <c r="H15" s="158"/>
      <c r="I15" s="173"/>
      <c r="J15" s="173"/>
      <c r="K15" s="173" t="s">
        <v>72</v>
      </c>
      <c r="L15" s="182">
        <f>L13</f>
        <v>0</v>
      </c>
      <c r="M15" s="158"/>
      <c r="N15" s="159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</row>
    <row r="17" spans="1:14" ht="13.5" thickBot="1" x14ac:dyDescent="0.25">
      <c r="A17" s="161" t="s">
        <v>73</v>
      </c>
    </row>
    <row r="18" spans="1:14" x14ac:dyDescent="0.2">
      <c r="A18" s="161"/>
      <c r="B18" s="162">
        <v>0</v>
      </c>
      <c r="C18" s="162" t="s">
        <v>57</v>
      </c>
      <c r="D18" s="162">
        <v>0</v>
      </c>
      <c r="E18" s="162" t="s">
        <v>58</v>
      </c>
      <c r="F18" s="162">
        <v>0</v>
      </c>
      <c r="G18" s="162" t="s">
        <v>59</v>
      </c>
      <c r="H18" s="162">
        <v>0</v>
      </c>
      <c r="I18" s="162" t="s">
        <v>60</v>
      </c>
      <c r="J18" s="162"/>
      <c r="K18" s="162"/>
      <c r="L18" s="163" t="s">
        <v>61</v>
      </c>
    </row>
    <row r="19" spans="1:14" x14ac:dyDescent="0.2">
      <c r="A19" s="164"/>
      <c r="L19" s="165"/>
    </row>
    <row r="20" spans="1:14" x14ac:dyDescent="0.2">
      <c r="A20" s="164"/>
      <c r="C20" s="158" t="s">
        <v>57</v>
      </c>
      <c r="D20" s="158" t="s">
        <v>62</v>
      </c>
      <c r="H20" s="158">
        <v>0</v>
      </c>
      <c r="J20" s="178">
        <f>B18</f>
        <v>0</v>
      </c>
      <c r="K20" s="158" t="s">
        <v>57</v>
      </c>
      <c r="L20" s="179">
        <f>B18*H20</f>
        <v>0</v>
      </c>
    </row>
    <row r="21" spans="1:14" x14ac:dyDescent="0.2">
      <c r="A21" s="164"/>
      <c r="C21" s="158" t="s">
        <v>63</v>
      </c>
      <c r="H21" s="158">
        <v>0</v>
      </c>
      <c r="I21" s="158" t="s">
        <v>64</v>
      </c>
      <c r="J21" s="178">
        <f>B18</f>
        <v>0</v>
      </c>
      <c r="K21" s="158" t="s">
        <v>57</v>
      </c>
      <c r="L21" s="179">
        <f>B18*D18*H21</f>
        <v>0</v>
      </c>
    </row>
    <row r="22" spans="1:14" x14ac:dyDescent="0.2">
      <c r="A22" s="164"/>
      <c r="C22" s="166" t="s">
        <v>65</v>
      </c>
      <c r="D22" s="166"/>
      <c r="H22" s="158">
        <v>0</v>
      </c>
      <c r="I22" s="158" t="s">
        <v>66</v>
      </c>
      <c r="J22" s="178">
        <f>B18</f>
        <v>0</v>
      </c>
      <c r="K22" s="158" t="s">
        <v>57</v>
      </c>
      <c r="L22" s="179">
        <f>B18*F18*H22</f>
        <v>0</v>
      </c>
    </row>
    <row r="23" spans="1:14" x14ac:dyDescent="0.2">
      <c r="A23" s="164"/>
      <c r="C23" s="158" t="s">
        <v>67</v>
      </c>
      <c r="H23" s="158">
        <v>0</v>
      </c>
      <c r="I23" s="158" t="s">
        <v>68</v>
      </c>
      <c r="L23" s="179">
        <f>B18*D18*H23</f>
        <v>0</v>
      </c>
    </row>
    <row r="24" spans="1:14" x14ac:dyDescent="0.2">
      <c r="A24" s="164"/>
      <c r="C24" s="158" t="s">
        <v>57</v>
      </c>
      <c r="D24" s="158" t="s">
        <v>140</v>
      </c>
      <c r="H24" s="167">
        <v>0.67</v>
      </c>
      <c r="I24" s="158" t="s">
        <v>69</v>
      </c>
      <c r="J24" s="158">
        <v>0</v>
      </c>
      <c r="K24" s="158" t="s">
        <v>70</v>
      </c>
      <c r="L24" s="179">
        <f>B18*H24*J24</f>
        <v>0</v>
      </c>
    </row>
    <row r="25" spans="1:14" ht="13.5" thickBot="1" x14ac:dyDescent="0.25">
      <c r="A25" s="168"/>
      <c r="B25" s="169"/>
      <c r="C25" s="169"/>
      <c r="D25" s="169"/>
      <c r="E25" s="169"/>
      <c r="F25" s="169"/>
      <c r="G25" s="169"/>
      <c r="H25" s="169"/>
      <c r="I25" s="169"/>
      <c r="J25" s="170"/>
      <c r="K25" s="169"/>
      <c r="L25" s="180">
        <f>SUM(L20:L24)</f>
        <v>0</v>
      </c>
      <c r="N25" s="171"/>
    </row>
    <row r="26" spans="1:14" x14ac:dyDescent="0.2">
      <c r="K26" s="158" t="s">
        <v>71</v>
      </c>
      <c r="L26" s="181">
        <f>L25*H18</f>
        <v>0</v>
      </c>
    </row>
    <row r="27" spans="1:14" x14ac:dyDescent="0.2">
      <c r="L27" s="172"/>
    </row>
    <row r="28" spans="1:14" x14ac:dyDescent="0.2">
      <c r="I28" s="173"/>
      <c r="J28" s="173"/>
      <c r="K28" s="173" t="s">
        <v>74</v>
      </c>
      <c r="L28" s="182">
        <f>L26</f>
        <v>0</v>
      </c>
    </row>
    <row r="30" spans="1:14" x14ac:dyDescent="0.2">
      <c r="C30" s="174" t="s">
        <v>141</v>
      </c>
      <c r="D30" s="174"/>
      <c r="E30" s="174"/>
      <c r="F30" s="174"/>
      <c r="G30" s="174"/>
      <c r="H30" s="174"/>
      <c r="I30" s="174"/>
    </row>
    <row r="32" spans="1:14" x14ac:dyDescent="0.2">
      <c r="C32" s="175" t="s">
        <v>113</v>
      </c>
      <c r="D32" s="175"/>
      <c r="E32" s="175"/>
      <c r="F32" s="175"/>
      <c r="G32" s="175"/>
      <c r="H32" s="175"/>
      <c r="I32" s="175"/>
    </row>
    <row r="33" spans="3:11" ht="15" x14ac:dyDescent="0.25">
      <c r="C33" s="176" t="s">
        <v>114</v>
      </c>
      <c r="D33" s="175"/>
      <c r="E33" s="175"/>
      <c r="F33" s="175"/>
      <c r="G33" s="175"/>
      <c r="H33" s="175"/>
      <c r="I33" s="175"/>
    </row>
    <row r="35" spans="3:11" x14ac:dyDescent="0.2">
      <c r="C35" s="166" t="s">
        <v>142</v>
      </c>
      <c r="D35" s="166"/>
      <c r="E35" s="166"/>
      <c r="F35" s="166"/>
      <c r="G35" s="166"/>
      <c r="H35" s="166"/>
      <c r="I35" s="166"/>
      <c r="J35" s="166"/>
      <c r="K35" s="166"/>
    </row>
    <row r="36" spans="3:11" ht="14.25" x14ac:dyDescent="0.2">
      <c r="C36" s="177" t="s">
        <v>143</v>
      </c>
      <c r="D36" s="166"/>
      <c r="E36" s="166"/>
      <c r="F36" s="166"/>
      <c r="G36" s="166"/>
      <c r="H36" s="166"/>
      <c r="I36" s="166"/>
      <c r="J36" s="166"/>
      <c r="K36" s="166"/>
    </row>
    <row r="37" spans="3:11" x14ac:dyDescent="0.2">
      <c r="C37" s="166" t="s">
        <v>144</v>
      </c>
      <c r="D37" s="166"/>
      <c r="E37" s="166"/>
      <c r="F37" s="166"/>
      <c r="G37" s="166"/>
      <c r="H37" s="166"/>
      <c r="I37" s="166"/>
      <c r="J37" s="166"/>
      <c r="K37" s="166"/>
    </row>
  </sheetData>
  <sheetProtection algorithmName="SHA-512" hashValue="3o1jCm1M2x7w2nxBipZYBdfIGZ4ql+oME8VjapNUpcXaj63v3/IpO74BMA2+pV/ME79J6SgBK9ExunmZbSqqPQ==" saltValue="8CE1+ZfZkAPCeiIoU+FdSA==" spinCount="100000" sheet="1" objects="1" scenarios="1" formatCells="0" formatColumns="0" formatRows="0"/>
  <mergeCells count="2">
    <mergeCell ref="A1:M1"/>
    <mergeCell ref="A2:M2"/>
  </mergeCells>
  <hyperlinks>
    <hyperlink ref="A2" r:id="rId1" xr:uid="{A6DF92CB-5390-4F90-B278-CB543BC3271C}"/>
    <hyperlink ref="C33" r:id="rId2" xr:uid="{38C965C3-5B15-40E9-80A5-7C7FEF2C31BF}"/>
    <hyperlink ref="C36" r:id="rId3" xr:uid="{037C092D-191A-4D7C-8A95-4EE792F92A47}"/>
  </hyperlinks>
  <printOptions headings="1"/>
  <pageMargins left="0.7" right="0.7" top="0.75" bottom="0.75" header="0.3" footer="0.3"/>
  <pageSetup orientation="landscape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selection activeCell="K22" sqref="K22"/>
    </sheetView>
  </sheetViews>
  <sheetFormatPr defaultColWidth="9.140625" defaultRowHeight="12.75" x14ac:dyDescent="0.2"/>
  <cols>
    <col min="1" max="1" width="27.28515625" style="1" customWidth="1"/>
    <col min="2" max="16384" width="9.140625" style="1"/>
  </cols>
  <sheetData>
    <row r="1" spans="1:5" x14ac:dyDescent="0.2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</row>
    <row r="2" spans="1:5" x14ac:dyDescent="0.2">
      <c r="A2" s="1" t="s">
        <v>50</v>
      </c>
      <c r="B2" s="1">
        <v>0</v>
      </c>
      <c r="C2" s="40">
        <v>0</v>
      </c>
      <c r="D2" s="40">
        <f>C2*B2</f>
        <v>0</v>
      </c>
      <c r="E2" s="1">
        <v>1</v>
      </c>
    </row>
    <row r="3" spans="1:5" x14ac:dyDescent="0.2">
      <c r="A3" s="1" t="s">
        <v>51</v>
      </c>
      <c r="B3" s="1">
        <v>0</v>
      </c>
      <c r="C3" s="40">
        <v>0</v>
      </c>
      <c r="D3" s="40">
        <f t="shared" ref="D3:D8" si="0">C3*B3</f>
        <v>0</v>
      </c>
      <c r="E3" s="1">
        <v>1</v>
      </c>
    </row>
    <row r="4" spans="1:5" x14ac:dyDescent="0.2">
      <c r="A4" s="1" t="s">
        <v>52</v>
      </c>
      <c r="B4" s="1">
        <v>0</v>
      </c>
      <c r="C4" s="40">
        <v>0</v>
      </c>
      <c r="D4" s="40">
        <f t="shared" si="0"/>
        <v>0</v>
      </c>
      <c r="E4" s="1">
        <v>1</v>
      </c>
    </row>
    <row r="5" spans="1:5" x14ac:dyDescent="0.2">
      <c r="A5" s="1" t="s">
        <v>53</v>
      </c>
      <c r="B5" s="1">
        <v>0</v>
      </c>
      <c r="C5" s="40">
        <v>0</v>
      </c>
      <c r="D5" s="40">
        <f t="shared" si="0"/>
        <v>0</v>
      </c>
      <c r="E5" s="1">
        <v>1</v>
      </c>
    </row>
    <row r="6" spans="1:5" x14ac:dyDescent="0.2">
      <c r="A6" s="1" t="s">
        <v>54</v>
      </c>
      <c r="B6" s="1">
        <v>0</v>
      </c>
      <c r="C6" s="40">
        <v>0</v>
      </c>
      <c r="D6" s="40">
        <f t="shared" si="0"/>
        <v>0</v>
      </c>
      <c r="E6" s="1">
        <v>1</v>
      </c>
    </row>
    <row r="7" spans="1:5" x14ac:dyDescent="0.2">
      <c r="D7" s="40">
        <f t="shared" si="0"/>
        <v>0</v>
      </c>
    </row>
    <row r="8" spans="1:5" x14ac:dyDescent="0.2">
      <c r="D8" s="40">
        <f t="shared" si="0"/>
        <v>0</v>
      </c>
    </row>
    <row r="9" spans="1:5" x14ac:dyDescent="0.2">
      <c r="A9" s="1" t="s">
        <v>55</v>
      </c>
      <c r="D9" s="40">
        <f>SUM(D2:D8)</f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J41" sqref="J41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68D641C09584D9D098BFE8BDF1A2D" ma:contentTypeVersion="14" ma:contentTypeDescription="Create a new document." ma:contentTypeScope="" ma:versionID="e004679947edb0794538286262758782">
  <xsd:schema xmlns:xsd="http://www.w3.org/2001/XMLSchema" xmlns:xs="http://www.w3.org/2001/XMLSchema" xmlns:p="http://schemas.microsoft.com/office/2006/metadata/properties" xmlns:ns2="d72ffa86-ecae-442d-8120-64412be170c9" xmlns:ns3="e6f5f303-ecf2-4164-ae41-7dda1c9e11ea" targetNamespace="http://schemas.microsoft.com/office/2006/metadata/properties" ma:root="true" ma:fieldsID="dcd413b0828cff64e21dbe36505ea90e" ns2:_="" ns3:_="">
    <xsd:import namespace="d72ffa86-ecae-442d-8120-64412be170c9"/>
    <xsd:import namespace="e6f5f303-ecf2-4164-ae41-7dda1c9e11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ffa86-ecae-442d-8120-64412be17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ea7019a-c3dc-464b-ba2f-0a559e849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5f303-ecf2-4164-ae41-7dda1c9e11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8a5a768-3473-42a3-9990-f9f5b382b0fb}" ma:internalName="TaxCatchAll" ma:showField="CatchAllData" ma:web="e6f5f303-ecf2-4164-ae41-7dda1c9e11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f5f303-ecf2-4164-ae41-7dda1c9e11ea"/>
    <lcf76f155ced4ddcb4097134ff3c332f xmlns="d72ffa86-ecae-442d-8120-64412be170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BD6093-7FBD-4DF9-90DE-44CA49E59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2ffa86-ecae-442d-8120-64412be170c9"/>
    <ds:schemaRef ds:uri="e6f5f303-ecf2-4164-ae41-7dda1c9e1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620C6F-4235-4A1E-AA0A-67CC8A019755}">
  <ds:schemaRefs>
    <ds:schemaRef ds:uri="http://schemas.microsoft.com/office/2006/metadata/properties"/>
    <ds:schemaRef ds:uri="http://schemas.microsoft.com/office/infopath/2007/PartnerControls"/>
    <ds:schemaRef ds:uri="e6f5f303-ecf2-4164-ae41-7dda1c9e11ea"/>
    <ds:schemaRef ds:uri="d72ffa86-ecae-442d-8120-64412be170c9"/>
  </ds:schemaRefs>
</ds:datastoreItem>
</file>

<file path=customXml/itemProps3.xml><?xml version="1.0" encoding="utf-8"?>
<ds:datastoreItem xmlns:ds="http://schemas.openxmlformats.org/officeDocument/2006/customXml" ds:itemID="{79818E07-7248-43C7-8989-1A05E4ABA9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5 Year</vt:lpstr>
      <vt:lpstr>GRAD ASSISTANTS</vt:lpstr>
      <vt:lpstr>TRAVEL DETAIL</vt:lpstr>
      <vt:lpstr>COMMODITIES DETAIL</vt:lpstr>
      <vt:lpstr>SUBAWARD DETAIL</vt:lpstr>
      <vt:lpstr>(COST SHARE)</vt:lpstr>
      <vt:lpstr>'5 Year'!Print_Area</vt:lpstr>
      <vt:lpstr>Print_Area</vt:lpstr>
      <vt:lpstr>'5 Year'!Print_Titles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year budget, 8/04</dc:title>
  <dc:creator>ORSP-1</dc:creator>
  <cp:lastModifiedBy>Beyer, Beverly</cp:lastModifiedBy>
  <cp:lastPrinted>2023-02-28T21:56:34Z</cp:lastPrinted>
  <dcterms:created xsi:type="dcterms:W3CDTF">1999-06-18T21:53:54Z</dcterms:created>
  <dcterms:modified xsi:type="dcterms:W3CDTF">2024-09-20T23:25:38Z</dcterms:modified>
</cp:coreProperties>
</file>