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everly\Desktop\"/>
    </mc:Choice>
  </mc:AlternateContent>
  <xr:revisionPtr revIDLastSave="0" documentId="13_ncr:1_{FF215D06-0B54-4556-B6C6-B631C05F1F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Year" sheetId="1" r:id="rId1"/>
    <sheet name="GRAD ASSISTANTS" sheetId="6" r:id="rId2"/>
    <sheet name="TRAVEL DETAIL" sheetId="2" r:id="rId3"/>
    <sheet name="COMMODITIES DETAIL" sheetId="3" r:id="rId4"/>
    <sheet name="SUBAWARD DETAIL" sheetId="4" r:id="rId5"/>
    <sheet name="(COST SHARE)" sheetId="5" r:id="rId6"/>
  </sheets>
  <definedNames>
    <definedName name="_xlnm.Print_Area" localSheetId="0">'4 Year'!$A:$M</definedName>
    <definedName name="_xlnm.Print_Area">'4 Year'!$A$2:$O$84</definedName>
    <definedName name="_xlnm.Print_Titles" localSheetId="0">'4 Year'!$2:$2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K12" i="1" s="1"/>
  <c r="C15" i="1"/>
  <c r="G15" i="1" s="1"/>
  <c r="I15" i="1" s="1"/>
  <c r="K15" i="1" s="1"/>
  <c r="C14" i="1"/>
  <c r="G14" i="1" s="1"/>
  <c r="I14" i="1" s="1"/>
  <c r="K14" i="1" s="1"/>
  <c r="C13" i="1"/>
  <c r="G13" i="1" s="1"/>
  <c r="I13" i="1" s="1"/>
  <c r="K13" i="1" s="1"/>
  <c r="C12" i="1"/>
  <c r="C11" i="1"/>
  <c r="G11" i="1" s="1"/>
  <c r="I11" i="1" s="1"/>
  <c r="K11" i="1" s="1"/>
  <c r="C10" i="1"/>
  <c r="G10" i="1" s="1"/>
  <c r="I10" i="1" s="1"/>
  <c r="K10" i="1" s="1"/>
  <c r="C9" i="1"/>
  <c r="G9" i="1" s="1"/>
  <c r="I9" i="1" s="1"/>
  <c r="K9" i="1" s="1"/>
  <c r="C8" i="1"/>
  <c r="G8" i="1" s="1"/>
  <c r="I8" i="1" s="1"/>
  <c r="K8" i="1" s="1"/>
  <c r="G5" i="1"/>
  <c r="I5" i="1" s="1"/>
  <c r="K5" i="1" s="1"/>
  <c r="C7" i="1"/>
  <c r="G7" i="1" s="1"/>
  <c r="I7" i="1" s="1"/>
  <c r="K7" i="1" s="1"/>
  <c r="C6" i="1"/>
  <c r="G6" i="1" s="1"/>
  <c r="I6" i="1" s="1"/>
  <c r="K6" i="1" s="1"/>
  <c r="C5" i="1"/>
  <c r="C4" i="1"/>
  <c r="G4" i="1" s="1"/>
  <c r="I4" i="1" s="1"/>
  <c r="K4" i="1" s="1"/>
  <c r="E22" i="6" l="1"/>
  <c r="F22" i="6" s="1"/>
  <c r="D22" i="6"/>
  <c r="E20" i="6"/>
  <c r="D20" i="6"/>
  <c r="F20" i="6" s="1"/>
  <c r="F14" i="6"/>
  <c r="E13" i="6"/>
  <c r="E12" i="6"/>
  <c r="E9" i="6"/>
  <c r="F8" i="6"/>
  <c r="E7" i="6"/>
  <c r="L24" i="2"/>
  <c r="L23" i="2"/>
  <c r="L22" i="2"/>
  <c r="J22" i="2"/>
  <c r="L21" i="2"/>
  <c r="L25" i="2" s="1"/>
  <c r="L26" i="2" s="1"/>
  <c r="L28" i="2" s="1"/>
  <c r="J21" i="2"/>
  <c r="L20" i="2"/>
  <c r="J20" i="2"/>
  <c r="L11" i="2"/>
  <c r="L10" i="2"/>
  <c r="L9" i="2"/>
  <c r="J9" i="2"/>
  <c r="L8" i="2"/>
  <c r="J8" i="2"/>
  <c r="L7" i="2"/>
  <c r="J7" i="2"/>
  <c r="I61" i="1"/>
  <c r="I53" i="1"/>
  <c r="I39" i="1"/>
  <c r="I34" i="1"/>
  <c r="I27" i="1"/>
  <c r="I23" i="1"/>
  <c r="L12" i="2" l="1"/>
  <c r="L13" i="2" s="1"/>
  <c r="L15" i="2" s="1"/>
  <c r="G61" i="1" l="1"/>
  <c r="G53" i="1"/>
  <c r="G39" i="1"/>
  <c r="G34" i="1"/>
  <c r="G27" i="1"/>
  <c r="G23" i="1"/>
  <c r="L15" i="1" l="1"/>
  <c r="J15" i="1"/>
  <c r="L14" i="1"/>
  <c r="J14" i="1"/>
  <c r="J13" i="1"/>
  <c r="L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M26" i="1"/>
  <c r="K34" i="1"/>
  <c r="M25" i="1"/>
  <c r="K27" i="1"/>
  <c r="K61" i="1"/>
  <c r="M60" i="1"/>
  <c r="M59" i="1"/>
  <c r="M58" i="1"/>
  <c r="M57" i="1"/>
  <c r="M56" i="1"/>
  <c r="M55" i="1"/>
  <c r="K53" i="1"/>
  <c r="M52" i="1"/>
  <c r="M51" i="1"/>
  <c r="M50" i="1"/>
  <c r="M49" i="1"/>
  <c r="M48" i="1"/>
  <c r="M47" i="1"/>
  <c r="M46" i="1"/>
  <c r="M45" i="1"/>
  <c r="M44" i="1"/>
  <c r="M43" i="1"/>
  <c r="M42" i="1"/>
  <c r="M41" i="1"/>
  <c r="M38" i="1"/>
  <c r="M37" i="1"/>
  <c r="M36" i="1"/>
  <c r="K39" i="1"/>
  <c r="M33" i="1"/>
  <c r="M32" i="1"/>
  <c r="M31" i="1"/>
  <c r="M30" i="1"/>
  <c r="M29" i="1"/>
  <c r="K23" i="1"/>
  <c r="M22" i="1"/>
  <c r="M21" i="1"/>
  <c r="H15" i="1" l="1"/>
  <c r="H14" i="1"/>
  <c r="H13" i="1"/>
  <c r="H12" i="1"/>
  <c r="H11" i="1"/>
  <c r="H10" i="1"/>
  <c r="H9" i="1"/>
  <c r="H8" i="1"/>
  <c r="H7" i="1"/>
  <c r="H6" i="1"/>
  <c r="H5" i="1"/>
  <c r="E61" i="1" l="1"/>
  <c r="M61" i="1" s="1"/>
  <c r="E14" i="1"/>
  <c r="E13" i="1"/>
  <c r="E11" i="1"/>
  <c r="E10" i="1"/>
  <c r="E9" i="1"/>
  <c r="E8" i="1"/>
  <c r="E7" i="1"/>
  <c r="E6" i="1"/>
  <c r="E5" i="1"/>
  <c r="D8" i="3"/>
  <c r="D7" i="3"/>
  <c r="D6" i="3"/>
  <c r="D5" i="3"/>
  <c r="D4" i="3"/>
  <c r="D3" i="3"/>
  <c r="D2" i="3"/>
  <c r="D9" i="3" s="1"/>
  <c r="E53" i="1"/>
  <c r="M53" i="1" s="1"/>
  <c r="E39" i="1"/>
  <c r="M39" i="1" s="1"/>
  <c r="E34" i="1"/>
  <c r="E23" i="1"/>
  <c r="M23" i="1" s="1"/>
  <c r="E12" i="1"/>
  <c r="E27" i="1"/>
  <c r="M27" i="1" s="1"/>
  <c r="E15" i="1"/>
  <c r="J4" i="1" l="1"/>
  <c r="J17" i="1" s="1"/>
  <c r="I16" i="1"/>
  <c r="L4" i="1"/>
  <c r="L17" i="1" s="1"/>
  <c r="F11" i="1"/>
  <c r="M11" i="1" s="1"/>
  <c r="F15" i="1"/>
  <c r="M15" i="1" s="1"/>
  <c r="F12" i="1"/>
  <c r="M12" i="1" s="1"/>
  <c r="F5" i="1"/>
  <c r="M5" i="1" s="1"/>
  <c r="F9" i="1"/>
  <c r="M9" i="1" s="1"/>
  <c r="F14" i="1"/>
  <c r="M14" i="1" s="1"/>
  <c r="F6" i="1"/>
  <c r="M6" i="1" s="1"/>
  <c r="F10" i="1"/>
  <c r="M10" i="1" s="1"/>
  <c r="E4" i="1"/>
  <c r="F8" i="1"/>
  <c r="M8" i="1" s="1"/>
  <c r="F13" i="1"/>
  <c r="M13" i="1" s="1"/>
  <c r="F7" i="1"/>
  <c r="M7" i="1" s="1"/>
  <c r="I18" i="1" l="1"/>
  <c r="I64" i="1" s="1"/>
  <c r="I66" i="1" s="1"/>
  <c r="I68" i="1" s="1"/>
  <c r="I70" i="1" s="1"/>
  <c r="E16" i="1"/>
  <c r="F4" i="1"/>
  <c r="F17" i="1" s="1"/>
  <c r="H4" i="1"/>
  <c r="H17" i="1" s="1"/>
  <c r="G16" i="1"/>
  <c r="M17" i="1" l="1"/>
  <c r="M4" i="1"/>
  <c r="G18" i="1"/>
  <c r="G64" i="1" s="1"/>
  <c r="E18" i="1"/>
  <c r="G66" i="1" l="1"/>
  <c r="G68" i="1" s="1"/>
  <c r="G70" i="1" s="1"/>
  <c r="K16" i="1"/>
  <c r="M16" i="1" s="1"/>
  <c r="E64" i="1"/>
  <c r="E66" i="1" s="1"/>
  <c r="K18" i="1" l="1"/>
  <c r="M18" i="1" s="1"/>
  <c r="E68" i="1"/>
  <c r="E70" i="1" l="1"/>
  <c r="K64" i="1"/>
  <c r="M34" i="1"/>
  <c r="K66" i="1" l="1"/>
  <c r="M64" i="1"/>
  <c r="M66" i="1" l="1"/>
  <c r="K68" i="1"/>
  <c r="M68" i="1" l="1"/>
  <c r="K70" i="1"/>
  <c r="M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Beyer, Beverly</author>
    <author>lkemler</author>
    <author>gbennett</author>
  </authors>
  <commentList>
    <comment ref="B3" authorId="0" shapeId="0" xr:uid="{AB73A7E7-17AF-4A61-827E-9AD4901C96BF}">
      <text>
        <r>
          <rPr>
            <sz val="9"/>
            <color indexed="81"/>
            <rFont val="Tahoma"/>
            <family val="2"/>
          </rPr>
          <t xml:space="preserve">Input base rate here.
</t>
        </r>
      </text>
    </comment>
    <comment ref="D3" authorId="1" shapeId="0" xr:uid="{00000000-0006-0000-0000-000002000000}">
      <text>
        <r>
          <rPr>
            <sz val="8"/>
            <color indexed="81"/>
            <rFont val="Tahoma"/>
            <family val="2"/>
          </rPr>
          <t>Annual salary expense will not automatically calculate without the FTE. Enter here.</t>
        </r>
      </text>
    </comment>
    <comment ref="D68" authorId="2" shapeId="0" xr:uid="{00000000-0006-0000-0000-000003000000}">
      <text>
        <r>
          <rPr>
            <sz val="10"/>
            <color indexed="81"/>
            <rFont val="Tahoma"/>
            <family val="2"/>
          </rPr>
          <t>Enter F&amp;A rate  here.</t>
        </r>
      </text>
    </comment>
  </commentList>
</comments>
</file>

<file path=xl/sharedStrings.xml><?xml version="1.0" encoding="utf-8"?>
<sst xmlns="http://schemas.openxmlformats.org/spreadsheetml/2006/main" count="189" uniqueCount="153">
  <si>
    <t>TOTAL</t>
  </si>
  <si>
    <t>TOTAL DIRECT COSTS</t>
  </si>
  <si>
    <t>Travel</t>
  </si>
  <si>
    <t>Subsistence</t>
  </si>
  <si>
    <t>Total Participant Support</t>
  </si>
  <si>
    <t>FTE</t>
  </si>
  <si>
    <t>Domestic</t>
  </si>
  <si>
    <t>Foreign</t>
  </si>
  <si>
    <t>Total Equipment</t>
  </si>
  <si>
    <t>Total Travel</t>
  </si>
  <si>
    <t xml:space="preserve"> </t>
  </si>
  <si>
    <t>MODIFIED TOTAL DIRECT COSTS (MTDC)*</t>
  </si>
  <si>
    <t>Salary Total</t>
  </si>
  <si>
    <t>Fringe Total</t>
  </si>
  <si>
    <t>Personnel Total</t>
  </si>
  <si>
    <t>Year 1</t>
  </si>
  <si>
    <t xml:space="preserve">Total Subcontracts </t>
  </si>
  <si>
    <t>Fringe Benefit Rates</t>
  </si>
  <si>
    <t>Printing</t>
  </si>
  <si>
    <t>Faculty</t>
  </si>
  <si>
    <t>Academic Personnel</t>
  </si>
  <si>
    <t>Students and Extra Help</t>
  </si>
  <si>
    <t>TOTAL PROJECT COSTS</t>
  </si>
  <si>
    <t>Year 1 Requested Salary</t>
  </si>
  <si>
    <t>Year 1 Fringe Benefits</t>
  </si>
  <si>
    <t>NOTES</t>
  </si>
  <si>
    <t>Total Contractual</t>
  </si>
  <si>
    <t>Conference Registration</t>
  </si>
  <si>
    <t>ADJUST if needed to ensure the following also excluded:</t>
  </si>
  <si>
    <t>Scholarships and Fellowships</t>
  </si>
  <si>
    <t>Capital Expenditures</t>
  </si>
  <si>
    <t>CONTRACTUAL</t>
  </si>
  <si>
    <t>9-month appointment: 1 month = 11% FTE / 12 month appointment: 1 month = 8% FTE</t>
  </si>
  <si>
    <t>A. and B. PROJECT PERSONNEL</t>
  </si>
  <si>
    <t>D. TRAVEL</t>
  </si>
  <si>
    <t>E. PARTICIPANT SUPPORT</t>
  </si>
  <si>
    <t>Total Materials and Supplies</t>
  </si>
  <si>
    <t>F.2. Publication Costs</t>
  </si>
  <si>
    <t>F.3. Consultant Services</t>
  </si>
  <si>
    <t>F.7. Alterations/Renovations</t>
  </si>
  <si>
    <t xml:space="preserve">NON-employee workshop/training/conference participants ONLY </t>
  </si>
  <si>
    <t>COMMODITIES</t>
  </si>
  <si>
    <t>F.1. Materials and Supplies</t>
  </si>
  <si>
    <t>Rental Costs (Off-Site Facilities)</t>
  </si>
  <si>
    <t>F.5. Subawards</t>
  </si>
  <si>
    <t>Description</t>
  </si>
  <si>
    <t>Qty.</t>
  </si>
  <si>
    <t>Price each</t>
  </si>
  <si>
    <t>Total cost</t>
  </si>
  <si>
    <t>Year</t>
  </si>
  <si>
    <t>Item 1</t>
  </si>
  <si>
    <t>Item 2</t>
  </si>
  <si>
    <t>Item 3</t>
  </si>
  <si>
    <t>Item 4</t>
  </si>
  <si>
    <t>Item 5</t>
  </si>
  <si>
    <t>Total</t>
  </si>
  <si>
    <t>PER YEAR DOMESTIC</t>
  </si>
  <si>
    <t>Traveler(s)</t>
  </si>
  <si>
    <t>/Days</t>
  </si>
  <si>
    <t>/Nights</t>
  </si>
  <si>
    <t>/TRIPS</t>
  </si>
  <si>
    <t>Cost Per Trip</t>
  </si>
  <si>
    <t>Airfare @</t>
  </si>
  <si>
    <t>Days Subsistence @</t>
  </si>
  <si>
    <t>/Day for</t>
  </si>
  <si>
    <t>Nights Lodging @</t>
  </si>
  <si>
    <t>/ Night for</t>
  </si>
  <si>
    <t>Days Rental Car @</t>
  </si>
  <si>
    <t>/ Day</t>
  </si>
  <si>
    <t>/ Mile For</t>
  </si>
  <si>
    <t>Miles</t>
  </si>
  <si>
    <t>x # TRIPS</t>
  </si>
  <si>
    <t>TOTAL TRAVEL - DOMESTIC</t>
  </si>
  <si>
    <t>PER YEAR FOREIGN</t>
  </si>
  <si>
    <t>TOTAL TRAVEL - FOREIGN</t>
  </si>
  <si>
    <t xml:space="preserve">TRAVEL DETAIL </t>
  </si>
  <si>
    <t xml:space="preserve">https://travel.illinoisstate.edu/ </t>
  </si>
  <si>
    <t xml:space="preserve">Participant Support, and each Subaward in excess of first $25K. </t>
  </si>
  <si>
    <t>Tuition Remission</t>
  </si>
  <si>
    <t>Stipends</t>
  </si>
  <si>
    <t>Fees</t>
  </si>
  <si>
    <t>Non-Employee Travel</t>
  </si>
  <si>
    <t>Research Incentives</t>
  </si>
  <si>
    <t>F.4. Automatic Data Processing/Computer Services</t>
  </si>
  <si>
    <t>F.6. Equipment or Facility Rental/User Fees</t>
  </si>
  <si>
    <t xml:space="preserve">https://hr.illinoisstate.edu/downloads/GA_Handbook.pdf  </t>
  </si>
  <si>
    <t>Degree Level</t>
  </si>
  <si>
    <t>Hours generally worked per week</t>
  </si>
  <si>
    <t xml:space="preserve">Master's </t>
  </si>
  <si>
    <t>10 hrs/week</t>
  </si>
  <si>
    <t xml:space="preserve">Doctoral </t>
  </si>
  <si>
    <t xml:space="preserve">12 hrs/week </t>
  </si>
  <si>
    <t xml:space="preserve">20 hrs/week </t>
  </si>
  <si>
    <t>26 hrs/week</t>
  </si>
  <si>
    <t>28 hrs/week (max. allowed)</t>
  </si>
  <si>
    <t>Calculation formula uses (.50 FTE Hours General Worked) * (2) * (the FTE of the GA). For example, a student working .60 FTE would have an Hours General Worked per Week of (20 hours * 2 * .60 FTE = 24 hours).</t>
  </si>
  <si>
    <t>SAMPLE - entry for budget spreadsheet template</t>
  </si>
  <si>
    <t xml:space="preserve">Master's level </t>
  </si>
  <si>
    <t>$/month</t>
  </si>
  <si>
    <t># of months</t>
  </si>
  <si>
    <t>$ for wages</t>
  </si>
  <si>
    <t>*7.65% for fringe</t>
  </si>
  <si>
    <t>Total Personnel cost</t>
  </si>
  <si>
    <t xml:space="preserve">See types of assistantships and rates in the GA Handbook: </t>
  </si>
  <si>
    <t>10 hours per week for 9 months = 25% FTE (.25)</t>
  </si>
  <si>
    <t>Use lines 7-10 for time needed of civil service, administrative professional, non-tenure-track faculty, and post docs.</t>
  </si>
  <si>
    <t>DEFINITIONS / RESOURCES</t>
  </si>
  <si>
    <t>Determining Contract vs. Subaward</t>
  </si>
  <si>
    <t>NAME of ISU Academic Personnel</t>
  </si>
  <si>
    <t>Travel Rates</t>
  </si>
  <si>
    <t>Current Salary (iPeople)</t>
  </si>
  <si>
    <t xml:space="preserve">ADJUST ABOVE DAILY CHARGE AND MILEAGE IF FLEET VEHICLE USED. SEE </t>
  </si>
  <si>
    <t xml:space="preserve">https://ilstu.agilefleet.com/fleetcommander/login.asp </t>
  </si>
  <si>
    <t>NAME of ISU Faculty</t>
  </si>
  <si>
    <t>Cayuse Record #</t>
  </si>
  <si>
    <t>Year 2 Requested Salary</t>
  </si>
  <si>
    <t>Year 2 Fringe Benefits</t>
  </si>
  <si>
    <t>Year 2</t>
  </si>
  <si>
    <t>ISU Students and Extra Help</t>
  </si>
  <si>
    <t xml:space="preserve">Project period = </t>
  </si>
  <si>
    <t>Use lines 11-14 for time needed for graduate assistants, student workers, and/or temporary extra help employees.</t>
  </si>
  <si>
    <t>Year 3 Requested Salary</t>
  </si>
  <si>
    <t>Year 3 Fringe Benefits</t>
  </si>
  <si>
    <t>Year 3</t>
  </si>
  <si>
    <t>Year 4</t>
  </si>
  <si>
    <t>Year 4 Requested Salary</t>
  </si>
  <si>
    <t>Year 4 Fringe Benefits</t>
  </si>
  <si>
    <t>Vicinity Mileage @</t>
  </si>
  <si>
    <t>CONFERENCE REGISTRATION IS INCLUDED IN CONTRACUTAL, NOT TRAVEL</t>
  </si>
  <si>
    <t>Use Maximum Lodging Rate plus up to 25% in taxes:</t>
  </si>
  <si>
    <t>https://travel.illinoisstate.edu/reimbursements/lodging/maximum/</t>
  </si>
  <si>
    <t>If destination unknown, err on side of higher rate. All university travel policies apply if grant awarded.</t>
  </si>
  <si>
    <t>If allowed by the sponsor and your project requires data management and sharing, ensure resources are budgeted:</t>
  </si>
  <si>
    <t>Data Management Plan</t>
  </si>
  <si>
    <t>INCLUDE 20% FOR VENDOR FEES</t>
  </si>
  <si>
    <t>28 hours per week for 12 months = 70% FTE (.70)</t>
  </si>
  <si>
    <t>C. EQUIPMENT (&gt;$5000/unit)</t>
  </si>
  <si>
    <t>Indirect Costs</t>
  </si>
  <si>
    <t>(TOTAL DIRECT COSTS + INDIRECT COSTS)</t>
  </si>
  <si>
    <t>*MTDC is Modified Total Direct Cost, the base for determining Indirect Costs: formula uses Total Direct Costs minus Equipment,</t>
  </si>
  <si>
    <t>Minimum monthly stipend effective 8/1/2025</t>
  </si>
  <si>
    <t>ISU employees ONLY at reimbursable rates: use travel tab (conference registration on line 47)</t>
  </si>
  <si>
    <t>SUB 1: First $25,000 of total (incurs indirect costs)</t>
  </si>
  <si>
    <t>SUB 2: First $25,000 of total (incurs indirect costs)</t>
  </si>
  <si>
    <t>SUB 3: First $25,000 of total (incurs indirect costs)</t>
  </si>
  <si>
    <t>SUB 1: All costs over the first $25,000 (no indirect costs incurred)</t>
  </si>
  <si>
    <t>SUB 2: All costs over the first $25,000 (no indirect costs incurred)</t>
  </si>
  <si>
    <t>SUB 3: All costs over the first $25,000 (no indirect costs incurred)</t>
  </si>
  <si>
    <t>Medical Screenings</t>
  </si>
  <si>
    <t>required for animal workers at $60 per person per project</t>
  </si>
  <si>
    <r>
      <t xml:space="preserve">Use lines 3-6 for time needed by tenured and tenure-track faculty. </t>
    </r>
    <r>
      <rPr>
        <b/>
        <sz val="11"/>
        <rFont val="Aptos"/>
        <family val="2"/>
      </rPr>
      <t xml:space="preserve">NOTE academic year vs. summer. </t>
    </r>
  </si>
  <si>
    <t>Base Salary = Current + FIXED ANNUAL INCREASE</t>
  </si>
  <si>
    <t>FIXED ANNUAL INCREASE for proposal purposes only. Actual increases determined by ISU. 
DO NOT ALTER.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</si>
</sst>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1" formatCode="_(* #,##0_);_(* \(#,##0\);_(* &quot;-&quot;_);_(@_)"/>
    <numFmt numFmtId="164" formatCode="_-* #,##0_-;\-* #,##0_-;_-* &quot;-&quot;_-;_-@_-"/>
    <numFmt numFmtId="165" formatCode="0.0%"/>
    <numFmt numFmtId="166" formatCode="0.0000"/>
    <numFmt numFmtId="167" formatCode="&quot;$&quot;#,##0"/>
    <numFmt numFmtId="168" formatCode="&quot;$&quot;#,##0.00"/>
  </numFmts>
  <fonts count="34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Helv"/>
    </font>
    <font>
      <u/>
      <sz val="10"/>
      <color indexed="12"/>
      <name val="Helv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Helv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1"/>
      <color indexed="12"/>
      <name val="Aptos"/>
      <family val="2"/>
    </font>
    <font>
      <i/>
      <sz val="11"/>
      <name val="Aptos"/>
      <family val="2"/>
    </font>
    <font>
      <u/>
      <sz val="11"/>
      <color indexed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8">
    <xf numFmtId="0" fontId="0" fillId="0" borderId="0" xfId="0"/>
    <xf numFmtId="0" fontId="2" fillId="0" borderId="0" xfId="0" applyFont="1"/>
    <xf numFmtId="0" fontId="1" fillId="0" borderId="0" xfId="0" applyFont="1"/>
    <xf numFmtId="168" fontId="7" fillId="0" borderId="10" xfId="2" applyNumberFormat="1" applyFont="1" applyBorder="1"/>
    <xf numFmtId="0" fontId="2" fillId="0" borderId="0" xfId="2"/>
    <xf numFmtId="168" fontId="2" fillId="0" borderId="0" xfId="2" applyNumberFormat="1"/>
    <xf numFmtId="0" fontId="7" fillId="0" borderId="0" xfId="2" applyFont="1"/>
    <xf numFmtId="0" fontId="2" fillId="0" borderId="20" xfId="2" applyBorder="1"/>
    <xf numFmtId="0" fontId="8" fillId="0" borderId="0" xfId="2" applyFont="1"/>
    <xf numFmtId="0" fontId="2" fillId="0" borderId="21" xfId="2" applyBorder="1"/>
    <xf numFmtId="0" fontId="2" fillId="0" borderId="22" xfId="2" applyBorder="1"/>
    <xf numFmtId="4" fontId="2" fillId="0" borderId="22" xfId="2" applyNumberFormat="1" applyBorder="1"/>
    <xf numFmtId="0" fontId="2" fillId="0" borderId="23" xfId="2" applyBorder="1"/>
    <xf numFmtId="0" fontId="2" fillId="0" borderId="15" xfId="2" applyBorder="1"/>
    <xf numFmtId="0" fontId="7" fillId="0" borderId="15" xfId="2" applyFont="1" applyBorder="1"/>
    <xf numFmtId="1" fontId="7" fillId="0" borderId="24" xfId="2" applyNumberFormat="1" applyFont="1" applyBorder="1"/>
    <xf numFmtId="168" fontId="7" fillId="0" borderId="0" xfId="2" applyNumberFormat="1" applyFont="1"/>
    <xf numFmtId="1" fontId="2" fillId="0" borderId="0" xfId="2" applyNumberFormat="1"/>
    <xf numFmtId="3" fontId="2" fillId="0" borderId="0" xfId="2" applyNumberFormat="1"/>
    <xf numFmtId="0" fontId="7" fillId="2" borderId="0" xfId="2" applyFont="1" applyFill="1" applyAlignment="1">
      <alignment horizontal="right"/>
    </xf>
    <xf numFmtId="167" fontId="7" fillId="2" borderId="0" xfId="2" applyNumberFormat="1" applyFont="1" applyFill="1"/>
    <xf numFmtId="0" fontId="2" fillId="8" borderId="0" xfId="2" applyFill="1"/>
    <xf numFmtId="0" fontId="4" fillId="0" borderId="0" xfId="1" applyAlignment="1" applyProtection="1"/>
    <xf numFmtId="0" fontId="16" fillId="0" borderId="5" xfId="0" applyFont="1" applyBorder="1"/>
    <xf numFmtId="0" fontId="2" fillId="0" borderId="10" xfId="0" applyFont="1" applyBorder="1"/>
    <xf numFmtId="0" fontId="2" fillId="0" borderId="25" xfId="0" applyFont="1" applyBorder="1"/>
    <xf numFmtId="0" fontId="16" fillId="0" borderId="0" xfId="0" applyFont="1"/>
    <xf numFmtId="0" fontId="10" fillId="0" borderId="26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8" borderId="3" xfId="0" applyFont="1" applyFill="1" applyBorder="1"/>
    <xf numFmtId="0" fontId="17" fillId="8" borderId="27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26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17" xfId="0" applyFont="1" applyBorder="1"/>
    <xf numFmtId="0" fontId="10" fillId="0" borderId="27" xfId="0" applyFont="1" applyBorder="1"/>
    <xf numFmtId="0" fontId="10" fillId="0" borderId="0" xfId="0" applyFont="1"/>
    <xf numFmtId="0" fontId="19" fillId="0" borderId="0" xfId="0" applyFont="1"/>
    <xf numFmtId="0" fontId="19" fillId="9" borderId="3" xfId="0" applyFont="1" applyFill="1" applyBorder="1"/>
    <xf numFmtId="0" fontId="11" fillId="9" borderId="3" xfId="0" applyFont="1" applyFill="1" applyBorder="1"/>
    <xf numFmtId="0" fontId="10" fillId="9" borderId="3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4" fillId="0" borderId="0" xfId="0" applyFont="1"/>
    <xf numFmtId="0" fontId="17" fillId="9" borderId="3" xfId="0" applyFont="1" applyFill="1" applyBorder="1"/>
    <xf numFmtId="0" fontId="25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3" fontId="13" fillId="7" borderId="3" xfId="0" applyNumberFormat="1" applyFont="1" applyFill="1" applyBorder="1" applyAlignment="1">
      <alignment wrapText="1"/>
    </xf>
    <xf numFmtId="2" fontId="13" fillId="7" borderId="3" xfId="0" applyNumberFormat="1" applyFont="1" applyFill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10" fillId="8" borderId="0" xfId="0" applyFont="1" applyFill="1"/>
    <xf numFmtId="0" fontId="2" fillId="8" borderId="0" xfId="0" applyFont="1" applyFill="1"/>
    <xf numFmtId="0" fontId="14" fillId="8" borderId="0" xfId="1" applyFont="1" applyFill="1" applyAlignment="1" applyProtection="1"/>
    <xf numFmtId="0" fontId="15" fillId="8" borderId="0" xfId="0" applyFont="1" applyFill="1"/>
    <xf numFmtId="0" fontId="15" fillId="0" borderId="0" xfId="0" applyFont="1"/>
    <xf numFmtId="0" fontId="7" fillId="8" borderId="0" xfId="2" applyFont="1" applyFill="1"/>
    <xf numFmtId="167" fontId="2" fillId="0" borderId="0" xfId="0" applyNumberFormat="1" applyFont="1"/>
    <xf numFmtId="0" fontId="2" fillId="10" borderId="0" xfId="2" applyFill="1"/>
    <xf numFmtId="0" fontId="27" fillId="8" borderId="0" xfId="1" applyFont="1" applyFill="1" applyAlignment="1" applyProtection="1"/>
    <xf numFmtId="0" fontId="28" fillId="10" borderId="0" xfId="1" applyFont="1" applyFill="1" applyAlignment="1" applyProtection="1"/>
    <xf numFmtId="0" fontId="2" fillId="0" borderId="3" xfId="0" applyFont="1" applyBorder="1" applyAlignment="1">
      <alignment horizontal="center"/>
    </xf>
    <xf numFmtId="167" fontId="12" fillId="9" borderId="3" xfId="0" applyNumberFormat="1" applyFont="1" applyFill="1" applyBorder="1"/>
    <xf numFmtId="167" fontId="10" fillId="0" borderId="3" xfId="0" applyNumberFormat="1" applyFont="1" applyBorder="1"/>
    <xf numFmtId="167" fontId="22" fillId="0" borderId="3" xfId="0" applyNumberFormat="1" applyFont="1" applyBorder="1"/>
    <xf numFmtId="167" fontId="20" fillId="0" borderId="3" xfId="0" applyNumberFormat="1" applyFont="1" applyBorder="1"/>
    <xf numFmtId="167" fontId="23" fillId="9" borderId="3" xfId="0" applyNumberFormat="1" applyFont="1" applyFill="1" applyBorder="1"/>
    <xf numFmtId="167" fontId="2" fillId="0" borderId="3" xfId="0" applyNumberFormat="1" applyFont="1" applyBorder="1"/>
    <xf numFmtId="167" fontId="13" fillId="7" borderId="3" xfId="0" applyNumberFormat="1" applyFont="1" applyFill="1" applyBorder="1"/>
    <xf numFmtId="0" fontId="24" fillId="0" borderId="0" xfId="0" applyFont="1" applyAlignment="1">
      <alignment horizontal="left" vertical="top"/>
    </xf>
    <xf numFmtId="0" fontId="10" fillId="0" borderId="17" xfId="0" applyFont="1" applyBorder="1" applyAlignment="1">
      <alignment horizontal="center"/>
    </xf>
    <xf numFmtId="8" fontId="2" fillId="0" borderId="0" xfId="2" applyNumberFormat="1"/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10" fillId="0" borderId="17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8" borderId="37" xfId="1" applyFont="1" applyFill="1" applyBorder="1" applyAlignment="1" applyProtection="1">
      <alignment horizontal="center"/>
    </xf>
    <xf numFmtId="0" fontId="7" fillId="8" borderId="37" xfId="2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9" fontId="29" fillId="0" borderId="0" xfId="0" applyNumberFormat="1" applyFont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3" borderId="0" xfId="0" applyFont="1" applyFill="1" applyAlignment="1" applyProtection="1">
      <alignment horizontal="right" wrapText="1"/>
      <protection locked="0"/>
    </xf>
    <xf numFmtId="0" fontId="29" fillId="3" borderId="0" xfId="0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1" fillId="0" borderId="21" xfId="1" applyFont="1" applyBorder="1" applyAlignment="1" applyProtection="1">
      <protection locked="0"/>
    </xf>
    <xf numFmtId="3" fontId="30" fillId="0" borderId="2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6" xfId="0" applyNumberFormat="1" applyFont="1" applyBorder="1" applyAlignment="1" applyProtection="1">
      <alignment horizontal="right" wrapText="1"/>
      <protection locked="0"/>
    </xf>
    <xf numFmtId="167" fontId="29" fillId="0" borderId="0" xfId="0" applyNumberFormat="1" applyFont="1" applyAlignment="1" applyProtection="1">
      <alignment horizontal="right" wrapText="1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9" fillId="4" borderId="3" xfId="0" applyFont="1" applyFill="1" applyBorder="1" applyAlignment="1" applyProtection="1">
      <alignment horizontal="left" wrapText="1"/>
      <protection locked="0"/>
    </xf>
    <xf numFmtId="41" fontId="29" fillId="0" borderId="1" xfId="0" applyNumberFormat="1" applyFont="1" applyBorder="1" applyAlignment="1" applyProtection="1">
      <alignment horizontal="right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29" fillId="5" borderId="3" xfId="0" applyFont="1" applyFill="1" applyBorder="1" applyAlignment="1" applyProtection="1">
      <alignment horizontal="left" wrapText="1"/>
      <protection locked="0"/>
    </xf>
    <xf numFmtId="0" fontId="29" fillId="6" borderId="3" xfId="0" applyFont="1" applyFill="1" applyBorder="1" applyAlignment="1" applyProtection="1">
      <alignment horizontal="left" wrapText="1"/>
      <protection locked="0"/>
    </xf>
    <xf numFmtId="3" fontId="30" fillId="0" borderId="0" xfId="0" applyNumberFormat="1" applyFont="1" applyAlignment="1" applyProtection="1">
      <alignment horizontal="left"/>
      <protection locked="0"/>
    </xf>
    <xf numFmtId="3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167" fontId="30" fillId="3" borderId="6" xfId="0" applyNumberFormat="1" applyFont="1" applyFill="1" applyBorder="1" applyAlignment="1" applyProtection="1">
      <alignment horizontal="right"/>
      <protection locked="0"/>
    </xf>
    <xf numFmtId="3" fontId="30" fillId="0" borderId="2" xfId="0" applyNumberFormat="1" applyFont="1" applyBorder="1" applyAlignment="1" applyProtection="1">
      <alignment horizontal="left"/>
      <protection locked="0"/>
    </xf>
    <xf numFmtId="3" fontId="30" fillId="3" borderId="2" xfId="0" applyNumberFormat="1" applyFont="1" applyFill="1" applyBorder="1" applyAlignment="1" applyProtection="1">
      <alignment horizontal="right"/>
      <protection locked="0"/>
    </xf>
    <xf numFmtId="167" fontId="30" fillId="0" borderId="28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left"/>
      <protection locked="0"/>
    </xf>
    <xf numFmtId="3" fontId="29" fillId="3" borderId="0" xfId="0" applyNumberFormat="1" applyFont="1" applyFill="1" applyAlignment="1" applyProtection="1">
      <alignment horizontal="right"/>
      <protection locked="0"/>
    </xf>
    <xf numFmtId="167" fontId="29" fillId="3" borderId="0" xfId="0" applyNumberFormat="1" applyFont="1" applyFill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3" fontId="30" fillId="3" borderId="7" xfId="0" applyNumberFormat="1" applyFont="1" applyFill="1" applyBorder="1" applyAlignment="1" applyProtection="1">
      <alignment horizontal="left"/>
      <protection locked="0"/>
    </xf>
    <xf numFmtId="3" fontId="30" fillId="0" borderId="7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left"/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167" fontId="29" fillId="0" borderId="13" xfId="0" applyNumberFormat="1" applyFont="1" applyBorder="1" applyAlignment="1" applyProtection="1">
      <alignment horizontal="right"/>
      <protection locked="0"/>
    </xf>
    <xf numFmtId="167" fontId="29" fillId="0" borderId="29" xfId="0" applyNumberFormat="1" applyFont="1" applyBorder="1" applyAlignment="1" applyProtection="1">
      <alignment horizontal="right"/>
      <protection locked="0"/>
    </xf>
    <xf numFmtId="3" fontId="29" fillId="3" borderId="7" xfId="0" applyNumberFormat="1" applyFont="1" applyFill="1" applyBorder="1" applyAlignment="1" applyProtection="1">
      <alignment horizontal="left"/>
      <protection locked="0"/>
    </xf>
    <xf numFmtId="3" fontId="32" fillId="3" borderId="7" xfId="0" applyNumberFormat="1" applyFont="1" applyFill="1" applyBorder="1" applyAlignment="1" applyProtection="1">
      <alignment horizontal="lef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167" fontId="30" fillId="0" borderId="38" xfId="0" applyNumberFormat="1" applyFont="1" applyBorder="1" applyAlignment="1" applyProtection="1">
      <alignment horizontal="right"/>
      <protection locked="0"/>
    </xf>
    <xf numFmtId="3" fontId="30" fillId="0" borderId="0" xfId="0" applyNumberFormat="1" applyFont="1" applyAlignment="1" applyProtection="1">
      <alignment horizontal="left" wrapText="1"/>
      <protection locked="0"/>
    </xf>
    <xf numFmtId="3" fontId="32" fillId="3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167" fontId="29" fillId="0" borderId="11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0" borderId="14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41" fontId="29" fillId="0" borderId="0" xfId="0" applyNumberFormat="1" applyFont="1" applyAlignment="1" applyProtection="1">
      <alignment horizontal="lef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3" fontId="29" fillId="0" borderId="6" xfId="0" applyNumberFormat="1" applyFont="1" applyBorder="1" applyAlignment="1" applyProtection="1">
      <alignment horizontal="left"/>
      <protection locked="0"/>
    </xf>
    <xf numFmtId="3" fontId="29" fillId="3" borderId="10" xfId="0" applyNumberFormat="1" applyFont="1" applyFill="1" applyBorder="1" applyAlignment="1" applyProtection="1">
      <alignment horizontal="right"/>
      <protection locked="0"/>
    </xf>
    <xf numFmtId="167" fontId="29" fillId="3" borderId="10" xfId="0" applyNumberFormat="1" applyFont="1" applyFill="1" applyBorder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3" fontId="29" fillId="0" borderId="12" xfId="0" applyNumberFormat="1" applyFont="1" applyBorder="1" applyAlignment="1" applyProtection="1">
      <alignment horizontal="left"/>
      <protection locked="0"/>
    </xf>
    <xf numFmtId="3" fontId="29" fillId="0" borderId="13" xfId="0" applyNumberFormat="1" applyFont="1" applyBorder="1" applyAlignment="1" applyProtection="1">
      <alignment horizontal="right"/>
      <protection locked="0"/>
    </xf>
    <xf numFmtId="3" fontId="30" fillId="0" borderId="13" xfId="0" applyNumberFormat="1" applyFont="1" applyBorder="1" applyAlignment="1" applyProtection="1">
      <alignment horizontal="right"/>
      <protection locked="0"/>
    </xf>
    <xf numFmtId="0" fontId="32" fillId="3" borderId="6" xfId="0" applyFont="1" applyFill="1" applyBorder="1" applyAlignment="1" applyProtection="1">
      <alignment horizontal="left"/>
      <protection locked="0"/>
    </xf>
    <xf numFmtId="167" fontId="30" fillId="0" borderId="2" xfId="0" applyNumberFormat="1" applyFont="1" applyBorder="1" applyAlignment="1" applyProtection="1">
      <alignment horizontal="right"/>
      <protection locked="0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right"/>
      <protection locked="0"/>
    </xf>
    <xf numFmtId="3" fontId="30" fillId="3" borderId="15" xfId="0" applyNumberFormat="1" applyFont="1" applyFill="1" applyBorder="1" applyAlignment="1" applyProtection="1">
      <alignment horizontal="left"/>
      <protection locked="0"/>
    </xf>
    <xf numFmtId="3" fontId="30" fillId="3" borderId="15" xfId="0" applyNumberFormat="1" applyFont="1" applyFill="1" applyBorder="1" applyAlignment="1" applyProtection="1">
      <alignment horizontal="right"/>
      <protection locked="0"/>
    </xf>
    <xf numFmtId="3" fontId="29" fillId="3" borderId="15" xfId="0" applyNumberFormat="1" applyFont="1" applyFill="1" applyBorder="1" applyAlignment="1" applyProtection="1">
      <alignment horizontal="right"/>
      <protection locked="0"/>
    </xf>
    <xf numFmtId="167" fontId="29" fillId="3" borderId="15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 applyProtection="1">
      <alignment horizontal="left"/>
      <protection locked="0"/>
    </xf>
    <xf numFmtId="3" fontId="30" fillId="8" borderId="0" xfId="0" applyNumberFormat="1" applyFont="1" applyFill="1" applyAlignment="1" applyProtection="1">
      <alignment horizontal="left"/>
      <protection locked="0"/>
    </xf>
    <xf numFmtId="3" fontId="29" fillId="0" borderId="2" xfId="0" applyNumberFormat="1" applyFont="1" applyBorder="1" applyAlignment="1" applyProtection="1">
      <alignment horizontal="right"/>
      <protection locked="0"/>
    </xf>
    <xf numFmtId="165" fontId="29" fillId="0" borderId="2" xfId="0" applyNumberFormat="1" applyFont="1" applyBorder="1" applyAlignment="1" applyProtection="1">
      <alignment horizontal="right"/>
      <protection locked="0"/>
    </xf>
    <xf numFmtId="167" fontId="29" fillId="0" borderId="2" xfId="0" applyNumberFormat="1" applyFont="1" applyBorder="1" applyAlignment="1" applyProtection="1">
      <alignment horizontal="right"/>
      <protection locked="0"/>
    </xf>
    <xf numFmtId="3" fontId="29" fillId="3" borderId="0" xfId="0" applyNumberFormat="1" applyFont="1" applyFill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right"/>
      <protection locked="0"/>
    </xf>
    <xf numFmtId="167" fontId="30" fillId="0" borderId="18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right"/>
      <protection locked="0"/>
    </xf>
    <xf numFmtId="167" fontId="29" fillId="8" borderId="0" xfId="0" applyNumberFormat="1" applyFont="1" applyFill="1" applyAlignment="1" applyProtection="1">
      <alignment horizontal="right"/>
      <protection locked="0"/>
    </xf>
    <xf numFmtId="2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8" borderId="0" xfId="0" applyFont="1" applyFill="1" applyAlignment="1" applyProtection="1">
      <alignment horizontal="left"/>
      <protection locked="0"/>
    </xf>
    <xf numFmtId="0" fontId="30" fillId="8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167" fontId="30" fillId="8" borderId="0" xfId="0" applyNumberFormat="1" applyFont="1" applyFill="1" applyAlignment="1" applyProtection="1">
      <alignment horizontal="right"/>
      <protection locked="0"/>
    </xf>
    <xf numFmtId="0" fontId="29" fillId="4" borderId="31" xfId="0" applyFont="1" applyFill="1" applyBorder="1" applyAlignment="1" applyProtection="1">
      <alignment horizontal="right" wrapText="1"/>
    </xf>
    <xf numFmtId="0" fontId="29" fillId="4" borderId="0" xfId="0" applyFont="1" applyFill="1" applyAlignment="1" applyProtection="1">
      <alignment horizontal="right" wrapText="1"/>
    </xf>
    <xf numFmtId="0" fontId="29" fillId="4" borderId="32" xfId="0" applyFont="1" applyFill="1" applyBorder="1" applyAlignment="1" applyProtection="1">
      <alignment horizontal="right" wrapText="1"/>
    </xf>
    <xf numFmtId="0" fontId="29" fillId="4" borderId="3" xfId="0" applyFont="1" applyFill="1" applyBorder="1" applyAlignment="1" applyProtection="1">
      <alignment horizontal="right" wrapText="1"/>
    </xf>
    <xf numFmtId="0" fontId="29" fillId="0" borderId="0" xfId="0" applyFont="1" applyAlignment="1" applyProtection="1">
      <alignment horizontal="right"/>
    </xf>
    <xf numFmtId="0" fontId="29" fillId="5" borderId="31" xfId="0" applyFont="1" applyFill="1" applyBorder="1" applyAlignment="1" applyProtection="1">
      <alignment horizontal="right" wrapText="1"/>
    </xf>
    <xf numFmtId="0" fontId="29" fillId="5" borderId="0" xfId="0" applyFont="1" applyFill="1" applyAlignment="1" applyProtection="1">
      <alignment horizontal="right" wrapText="1"/>
    </xf>
    <xf numFmtId="0" fontId="29" fillId="5" borderId="32" xfId="0" applyFont="1" applyFill="1" applyBorder="1" applyAlignment="1" applyProtection="1">
      <alignment horizontal="right" wrapText="1"/>
    </xf>
    <xf numFmtId="0" fontId="29" fillId="5" borderId="3" xfId="0" applyFont="1" applyFill="1" applyBorder="1" applyAlignment="1" applyProtection="1">
      <alignment horizontal="right" wrapText="1"/>
    </xf>
    <xf numFmtId="0" fontId="29" fillId="5" borderId="33" xfId="0" applyFont="1" applyFill="1" applyBorder="1" applyAlignment="1" applyProtection="1">
      <alignment horizontal="right" wrapText="1"/>
    </xf>
    <xf numFmtId="0" fontId="29" fillId="5" borderId="13" xfId="0" applyFont="1" applyFill="1" applyBorder="1" applyAlignment="1" applyProtection="1">
      <alignment horizontal="right" wrapText="1"/>
    </xf>
    <xf numFmtId="0" fontId="29" fillId="5" borderId="34" xfId="0" applyFont="1" applyFill="1" applyBorder="1" applyAlignment="1" applyProtection="1">
      <alignment horizontal="right" wrapText="1"/>
    </xf>
    <xf numFmtId="0" fontId="29" fillId="6" borderId="35" xfId="0" applyFont="1" applyFill="1" applyBorder="1" applyAlignment="1" applyProtection="1">
      <alignment horizontal="right" wrapText="1"/>
    </xf>
    <xf numFmtId="0" fontId="29" fillId="6" borderId="7" xfId="0" applyFont="1" applyFill="1" applyBorder="1" applyAlignment="1" applyProtection="1">
      <alignment horizontal="right" wrapText="1"/>
    </xf>
    <xf numFmtId="0" fontId="29" fillId="6" borderId="36" xfId="0" applyFont="1" applyFill="1" applyBorder="1" applyAlignment="1" applyProtection="1">
      <alignment horizontal="right" wrapText="1"/>
    </xf>
    <xf numFmtId="0" fontId="29" fillId="6" borderId="3" xfId="0" applyFont="1" applyFill="1" applyBorder="1" applyAlignment="1" applyProtection="1">
      <alignment horizontal="right" wrapText="1"/>
    </xf>
    <xf numFmtId="0" fontId="29" fillId="6" borderId="31" xfId="0" applyFont="1" applyFill="1" applyBorder="1" applyAlignment="1" applyProtection="1">
      <alignment horizontal="right" wrapText="1"/>
    </xf>
    <xf numFmtId="0" fontId="29" fillId="6" borderId="0" xfId="0" applyFont="1" applyFill="1" applyAlignment="1" applyProtection="1">
      <alignment horizontal="right" wrapText="1"/>
    </xf>
    <xf numFmtId="0" fontId="29" fillId="6" borderId="32" xfId="0" applyFont="1" applyFill="1" applyBorder="1" applyAlignment="1" applyProtection="1">
      <alignment horizontal="right" wrapText="1"/>
    </xf>
    <xf numFmtId="0" fontId="29" fillId="6" borderId="33" xfId="0" applyFont="1" applyFill="1" applyBorder="1" applyAlignment="1" applyProtection="1">
      <alignment horizontal="right" wrapText="1"/>
    </xf>
    <xf numFmtId="0" fontId="29" fillId="6" borderId="13" xfId="0" applyFont="1" applyFill="1" applyBorder="1" applyAlignment="1" applyProtection="1">
      <alignment horizontal="right" wrapText="1"/>
    </xf>
    <xf numFmtId="0" fontId="29" fillId="6" borderId="34" xfId="0" applyFont="1" applyFill="1" applyBorder="1" applyAlignment="1" applyProtection="1">
      <alignment horizontal="right" wrapText="1"/>
    </xf>
    <xf numFmtId="0" fontId="29" fillId="0" borderId="26" xfId="0" applyFont="1" applyBorder="1" applyAlignment="1" applyProtection="1">
      <alignment horizontal="right"/>
    </xf>
    <xf numFmtId="0" fontId="29" fillId="0" borderId="2" xfId="0" applyFont="1" applyBorder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0" borderId="3" xfId="0" applyFont="1" applyBorder="1" applyAlignment="1" applyProtection="1">
      <alignment horizontal="right" wrapText="1"/>
    </xf>
    <xf numFmtId="166" fontId="29" fillId="0" borderId="3" xfId="0" applyNumberFormat="1" applyFont="1" applyBorder="1" applyAlignment="1" applyProtection="1">
      <alignment horizontal="right" wrapText="1"/>
    </xf>
    <xf numFmtId="41" fontId="29" fillId="0" borderId="1" xfId="0" applyNumberFormat="1" applyFont="1" applyBorder="1" applyAlignment="1" applyProtection="1">
      <alignment horizontal="right"/>
    </xf>
    <xf numFmtId="167" fontId="29" fillId="0" borderId="1" xfId="0" applyNumberFormat="1" applyFont="1" applyBorder="1" applyAlignment="1" applyProtection="1">
      <alignment horizontal="right"/>
    </xf>
    <xf numFmtId="167" fontId="29" fillId="0" borderId="5" xfId="0" applyNumberFormat="1" applyFont="1" applyBorder="1" applyAlignment="1" applyProtection="1">
      <alignment horizontal="right" vertical="top"/>
    </xf>
    <xf numFmtId="164" fontId="29" fillId="0" borderId="4" xfId="0" applyNumberFormat="1" applyFont="1" applyBorder="1" applyAlignment="1" applyProtection="1">
      <alignment horizontal="right"/>
    </xf>
    <xf numFmtId="167" fontId="29" fillId="0" borderId="6" xfId="0" applyNumberFormat="1" applyFont="1" applyBorder="1" applyAlignment="1" applyProtection="1">
      <alignment horizontal="right"/>
    </xf>
    <xf numFmtId="167" fontId="29" fillId="0" borderId="0" xfId="0" applyNumberFormat="1" applyFont="1" applyAlignment="1" applyProtection="1">
      <alignment horizontal="right"/>
    </xf>
    <xf numFmtId="164" fontId="29" fillId="0" borderId="1" xfId="0" applyNumberFormat="1" applyFont="1" applyBorder="1" applyAlignment="1" applyProtection="1">
      <alignment horizontal="right"/>
    </xf>
    <xf numFmtId="167" fontId="29" fillId="0" borderId="40" xfId="0" applyNumberFormat="1" applyFont="1" applyBorder="1" applyAlignment="1" applyProtection="1">
      <alignment horizontal="right"/>
    </xf>
    <xf numFmtId="0" fontId="29" fillId="0" borderId="11" xfId="0" applyFont="1" applyBorder="1" applyAlignment="1" applyProtection="1">
      <alignment horizontal="right"/>
    </xf>
    <xf numFmtId="0" fontId="30" fillId="0" borderId="1" xfId="0" applyFont="1" applyBorder="1" applyAlignment="1" applyProtection="1">
      <alignment horizontal="right"/>
    </xf>
    <xf numFmtId="3" fontId="29" fillId="3" borderId="1" xfId="0" applyNumberFormat="1" applyFont="1" applyFill="1" applyBorder="1" applyAlignment="1" applyProtection="1">
      <alignment horizontal="right" wrapText="1"/>
    </xf>
    <xf numFmtId="164" fontId="30" fillId="0" borderId="8" xfId="0" applyNumberFormat="1" applyFont="1" applyBorder="1" applyAlignment="1" applyProtection="1">
      <alignment horizontal="right"/>
    </xf>
    <xf numFmtId="164" fontId="30" fillId="0" borderId="1" xfId="0" applyNumberFormat="1" applyFont="1" applyBorder="1" applyAlignment="1" applyProtection="1">
      <alignment horizontal="right"/>
    </xf>
    <xf numFmtId="164" fontId="30" fillId="7" borderId="9" xfId="0" applyNumberFormat="1" applyFont="1" applyFill="1" applyBorder="1" applyAlignment="1" applyProtection="1">
      <alignment horizontal="right"/>
    </xf>
    <xf numFmtId="164" fontId="30" fillId="3" borderId="1" xfId="0" applyNumberFormat="1" applyFont="1" applyFill="1" applyBorder="1" applyAlignment="1" applyProtection="1">
      <alignment horizontal="right"/>
    </xf>
    <xf numFmtId="164" fontId="29" fillId="3" borderId="1" xfId="0" applyNumberFormat="1" applyFont="1" applyFill="1" applyBorder="1" applyAlignment="1" applyProtection="1">
      <alignment horizontal="right"/>
    </xf>
    <xf numFmtId="164" fontId="29" fillId="3" borderId="11" xfId="0" applyNumberFormat="1" applyFont="1" applyFill="1" applyBorder="1" applyAlignment="1" applyProtection="1">
      <alignment horizontal="right"/>
    </xf>
    <xf numFmtId="164" fontId="29" fillId="0" borderId="11" xfId="0" applyNumberFormat="1" applyFont="1" applyBorder="1" applyAlignment="1" applyProtection="1">
      <alignment horizontal="right"/>
    </xf>
    <xf numFmtId="164" fontId="30" fillId="0" borderId="14" xfId="0" applyNumberFormat="1" applyFont="1" applyBorder="1" applyAlignment="1" applyProtection="1">
      <alignment horizontal="right"/>
    </xf>
    <xf numFmtId="164" fontId="30" fillId="3" borderId="16" xfId="0" applyNumberFormat="1" applyFont="1" applyFill="1" applyBorder="1" applyAlignment="1" applyProtection="1">
      <alignment horizontal="right"/>
    </xf>
    <xf numFmtId="164" fontId="30" fillId="0" borderId="17" xfId="0" applyNumberFormat="1" applyFont="1" applyBorder="1" applyAlignment="1" applyProtection="1">
      <alignment horizontal="right"/>
    </xf>
    <xf numFmtId="164" fontId="30" fillId="0" borderId="19" xfId="0" applyNumberFormat="1" applyFont="1" applyBorder="1" applyAlignment="1" applyProtection="1">
      <alignment horizontal="right"/>
    </xf>
    <xf numFmtId="3" fontId="29" fillId="3" borderId="11" xfId="0" applyNumberFormat="1" applyFont="1" applyFill="1" applyBorder="1" applyAlignment="1" applyProtection="1">
      <alignment horizontal="right"/>
    </xf>
    <xf numFmtId="164" fontId="29" fillId="0" borderId="0" xfId="0" applyNumberFormat="1" applyFont="1" applyAlignment="1" applyProtection="1">
      <alignment horizontal="right"/>
    </xf>
  </cellXfs>
  <cellStyles count="3">
    <cellStyle name="Hyperlink" xfId="1" builtinId="8"/>
    <cellStyle name="Normal" xfId="0" builtinId="0"/>
    <cellStyle name="Normal_NIH Budget - MARCH 07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llinoisstate.edu/proposals/subawards/contractua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research.illinoisstate.edu/proposals/budgets/" TargetMode="External"/><Relationship Id="rId1" Type="http://schemas.openxmlformats.org/officeDocument/2006/relationships/hyperlink" Target="https://research.illinoisstate.edu/proposals/budgets/indirect-cost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uides.library.illinoisstate.edu/dataservices/DMP" TargetMode="External"/><Relationship Id="rId4" Type="http://schemas.openxmlformats.org/officeDocument/2006/relationships/hyperlink" Target="https://travel.illinoisstate.edu/reimbursem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illinoisstate.edu/downloads/GA_Handbo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.illinoisstate.edu/reimbursements/lodging/maximum/" TargetMode="External"/><Relationship Id="rId2" Type="http://schemas.openxmlformats.org/officeDocument/2006/relationships/hyperlink" Target="https://ilstu.agilefleet.com/fleetcommander/login.asp" TargetMode="External"/><Relationship Id="rId1" Type="http://schemas.openxmlformats.org/officeDocument/2006/relationships/hyperlink" Target="https://travel.illinoisstate.ed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60"/>
  <sheetViews>
    <sheetView tabSelected="1" zoomScaleNormal="100" workbookViewId="0">
      <pane xSplit="1" topLeftCell="B1" activePane="topRight" state="frozen"/>
      <selection pane="topRight" activeCell="M61" sqref="M61"/>
    </sheetView>
  </sheetViews>
  <sheetFormatPr defaultColWidth="11.28515625" defaultRowHeight="15" x14ac:dyDescent="0.25"/>
  <cols>
    <col min="1" max="1" width="55.7109375" style="86" customWidth="1"/>
    <col min="2" max="3" width="13" style="87" customWidth="1"/>
    <col min="4" max="4" width="12.7109375" style="87" customWidth="1"/>
    <col min="5" max="5" width="11.7109375" style="88" customWidth="1"/>
    <col min="6" max="12" width="12.85546875" style="88" customWidth="1"/>
    <col min="13" max="13" width="17.7109375" style="222" customWidth="1"/>
    <col min="14" max="14" width="30.85546875" style="86" customWidth="1"/>
    <col min="15" max="15" width="10.5703125" style="87" customWidth="1"/>
    <col min="16" max="16" width="14.85546875" style="90" customWidth="1"/>
    <col min="17" max="17" width="21.7109375" style="87" customWidth="1"/>
    <col min="18" max="18" width="25.140625" style="87" customWidth="1"/>
    <col min="19" max="16384" width="11.28515625" style="87"/>
  </cols>
  <sheetData>
    <row r="1" spans="1:23" x14ac:dyDescent="0.25">
      <c r="A1" s="86" t="s">
        <v>119</v>
      </c>
      <c r="N1" s="89"/>
      <c r="O1" s="86"/>
    </row>
    <row r="2" spans="1:23" ht="20.100000000000001" customHeight="1" x14ac:dyDescent="0.25">
      <c r="A2" s="91" t="s">
        <v>114</v>
      </c>
      <c r="B2" s="92"/>
      <c r="C2" s="92"/>
      <c r="D2" s="93"/>
      <c r="E2" s="94"/>
      <c r="F2" s="94"/>
      <c r="G2" s="95"/>
      <c r="H2" s="95"/>
      <c r="I2" s="95"/>
      <c r="J2" s="95"/>
      <c r="K2" s="95"/>
      <c r="L2" s="95"/>
      <c r="M2" s="223" t="s">
        <v>0</v>
      </c>
      <c r="N2" s="96" t="s">
        <v>25</v>
      </c>
      <c r="O2" s="97" t="s">
        <v>106</v>
      </c>
    </row>
    <row r="3" spans="1:23" s="105" customFormat="1" ht="90" x14ac:dyDescent="0.25">
      <c r="A3" s="98" t="s">
        <v>33</v>
      </c>
      <c r="B3" s="99" t="s">
        <v>110</v>
      </c>
      <c r="C3" s="99" t="s">
        <v>151</v>
      </c>
      <c r="D3" s="99" t="s">
        <v>5</v>
      </c>
      <c r="E3" s="100" t="s">
        <v>23</v>
      </c>
      <c r="F3" s="100" t="s">
        <v>24</v>
      </c>
      <c r="G3" s="101" t="s">
        <v>115</v>
      </c>
      <c r="H3" s="102" t="s">
        <v>116</v>
      </c>
      <c r="I3" s="101" t="s">
        <v>121</v>
      </c>
      <c r="J3" s="102" t="s">
        <v>122</v>
      </c>
      <c r="K3" s="101" t="s">
        <v>125</v>
      </c>
      <c r="L3" s="102" t="s">
        <v>126</v>
      </c>
      <c r="M3" s="224"/>
      <c r="N3" s="103" t="s">
        <v>32</v>
      </c>
      <c r="O3" s="104"/>
      <c r="P3" s="104"/>
      <c r="Q3" s="104"/>
      <c r="R3" s="96" t="s">
        <v>152</v>
      </c>
    </row>
    <row r="4" spans="1:23" x14ac:dyDescent="0.25">
      <c r="A4" s="106" t="s">
        <v>113</v>
      </c>
      <c r="B4" s="107"/>
      <c r="C4" s="214">
        <f>B4 * R4</f>
        <v>0</v>
      </c>
      <c r="D4" s="108">
        <v>0</v>
      </c>
      <c r="E4" s="215">
        <f>SUM(D4*C4)</f>
        <v>0</v>
      </c>
      <c r="F4" s="216">
        <f>E4*P16</f>
        <v>0</v>
      </c>
      <c r="G4" s="216">
        <f>SUM(R4*C4*D4)</f>
        <v>0</v>
      </c>
      <c r="H4" s="216">
        <f>SUM(G4*P17)</f>
        <v>0</v>
      </c>
      <c r="I4" s="216">
        <f>SUM(R4*G4)</f>
        <v>0</v>
      </c>
      <c r="J4" s="216">
        <f>SUM(I4*P18)</f>
        <v>0</v>
      </c>
      <c r="K4" s="216">
        <f>SUM(R4*I4)</f>
        <v>0</v>
      </c>
      <c r="L4" s="216">
        <f>SUM(K4*P19)</f>
        <v>0</v>
      </c>
      <c r="M4" s="217">
        <f t="shared" ref="M4:M15" si="0">SUM(E4:L4)</f>
        <v>0</v>
      </c>
      <c r="N4" s="109"/>
      <c r="O4" s="187" t="s">
        <v>150</v>
      </c>
      <c r="P4" s="188"/>
      <c r="Q4" s="189"/>
      <c r="R4" s="190">
        <v>1.0449999999999999</v>
      </c>
    </row>
    <row r="5" spans="1:23" x14ac:dyDescent="0.25">
      <c r="A5" s="106"/>
      <c r="B5" s="107"/>
      <c r="C5" s="214">
        <f>B5 * R4</f>
        <v>0</v>
      </c>
      <c r="D5" s="110">
        <v>0</v>
      </c>
      <c r="E5" s="215">
        <f t="shared" ref="E5:E15" si="1">C5*D5</f>
        <v>0</v>
      </c>
      <c r="F5" s="218">
        <f>E5*P16</f>
        <v>0</v>
      </c>
      <c r="G5" s="218">
        <f>SUM(R4*C5*D5)</f>
        <v>0</v>
      </c>
      <c r="H5" s="218">
        <f>SUM(G5*P17)</f>
        <v>0</v>
      </c>
      <c r="I5" s="218">
        <f>SUM(R4*G5)</f>
        <v>0</v>
      </c>
      <c r="J5" s="218">
        <f>SUM(I5*P18)</f>
        <v>0</v>
      </c>
      <c r="K5" s="215">
        <f>SUM(R4*I5)</f>
        <v>0</v>
      </c>
      <c r="L5" s="219">
        <f>SUM(K5*P19)</f>
        <v>0</v>
      </c>
      <c r="M5" s="220">
        <f t="shared" si="0"/>
        <v>0</v>
      </c>
      <c r="O5" s="187"/>
      <c r="P5" s="188"/>
      <c r="Q5" s="189"/>
      <c r="R5" s="191"/>
    </row>
    <row r="6" spans="1:23" x14ac:dyDescent="0.25">
      <c r="A6" s="106"/>
      <c r="B6" s="107"/>
      <c r="C6" s="214">
        <f>B6 * R4</f>
        <v>0</v>
      </c>
      <c r="D6" s="110">
        <v>0</v>
      </c>
      <c r="E6" s="215">
        <f t="shared" ref="E6:E11" si="2">C6*D6</f>
        <v>0</v>
      </c>
      <c r="F6" s="218">
        <f>E6*P16</f>
        <v>0</v>
      </c>
      <c r="G6" s="218">
        <f>SUM(R4*C6*D6)</f>
        <v>0</v>
      </c>
      <c r="H6" s="218">
        <f>SUM(G6*P17)</f>
        <v>0</v>
      </c>
      <c r="I6" s="218">
        <f>SUM(R4*G6)</f>
        <v>0</v>
      </c>
      <c r="J6" s="218">
        <f>SUM(I6*P18)</f>
        <v>0</v>
      </c>
      <c r="K6" s="215">
        <f>SUM(R4*I6)</f>
        <v>0</v>
      </c>
      <c r="L6" s="219">
        <f>SUM(K6*P19)</f>
        <v>0</v>
      </c>
      <c r="M6" s="220">
        <f t="shared" si="0"/>
        <v>0</v>
      </c>
      <c r="O6" s="187"/>
      <c r="P6" s="188"/>
      <c r="Q6" s="189"/>
      <c r="R6" s="191"/>
    </row>
    <row r="7" spans="1:23" x14ac:dyDescent="0.25">
      <c r="A7" s="106"/>
      <c r="B7" s="107"/>
      <c r="C7" s="214">
        <f>B7 * R4</f>
        <v>0</v>
      </c>
      <c r="D7" s="110">
        <v>0</v>
      </c>
      <c r="E7" s="215">
        <f t="shared" si="2"/>
        <v>0</v>
      </c>
      <c r="F7" s="218">
        <f>E7*P16</f>
        <v>0</v>
      </c>
      <c r="G7" s="218">
        <f>SUM(R4*C7*D7)</f>
        <v>0</v>
      </c>
      <c r="H7" s="218">
        <f>SUM(G7*P17)</f>
        <v>0</v>
      </c>
      <c r="I7" s="218">
        <f>SUM(R4*G7)</f>
        <v>0</v>
      </c>
      <c r="J7" s="218">
        <f>SUM(I7*P18)</f>
        <v>0</v>
      </c>
      <c r="K7" s="215">
        <f>SUM(R4*I7)</f>
        <v>0</v>
      </c>
      <c r="L7" s="219">
        <f>SUM(K7*P19)</f>
        <v>0</v>
      </c>
      <c r="M7" s="220">
        <f t="shared" si="0"/>
        <v>0</v>
      </c>
      <c r="O7" s="192" t="s">
        <v>105</v>
      </c>
      <c r="P7" s="193"/>
      <c r="Q7" s="194"/>
      <c r="R7" s="195">
        <v>1.03</v>
      </c>
    </row>
    <row r="8" spans="1:23" x14ac:dyDescent="0.25">
      <c r="A8" s="111" t="s">
        <v>108</v>
      </c>
      <c r="B8" s="107"/>
      <c r="C8" s="214">
        <f>B8 * R7</f>
        <v>0</v>
      </c>
      <c r="D8" s="110">
        <v>0</v>
      </c>
      <c r="E8" s="215">
        <f>C8*D8</f>
        <v>0</v>
      </c>
      <c r="F8" s="218">
        <f>E8*Q16</f>
        <v>0</v>
      </c>
      <c r="G8" s="218">
        <f>SUM(R7*C8*D8)</f>
        <v>0</v>
      </c>
      <c r="H8" s="218">
        <f>SUM(Q17*G8)</f>
        <v>0</v>
      </c>
      <c r="I8" s="218">
        <f>SUM(R7*G8)</f>
        <v>0</v>
      </c>
      <c r="J8" s="218">
        <f>SUM(Q18*I8)</f>
        <v>0</v>
      </c>
      <c r="K8" s="215">
        <f>SUM(R7*I8)</f>
        <v>0</v>
      </c>
      <c r="L8" s="219">
        <f>SUM(K8*Q19)</f>
        <v>0</v>
      </c>
      <c r="M8" s="220">
        <f t="shared" si="0"/>
        <v>0</v>
      </c>
      <c r="O8" s="192"/>
      <c r="P8" s="193"/>
      <c r="Q8" s="194"/>
      <c r="R8" s="191"/>
    </row>
    <row r="9" spans="1:23" x14ac:dyDescent="0.25">
      <c r="A9" s="111"/>
      <c r="B9" s="107"/>
      <c r="C9" s="214">
        <f>B9 * R7</f>
        <v>0</v>
      </c>
      <c r="D9" s="110">
        <v>0</v>
      </c>
      <c r="E9" s="215">
        <f t="shared" si="2"/>
        <v>0</v>
      </c>
      <c r="F9" s="218">
        <f>E9*Q16</f>
        <v>0</v>
      </c>
      <c r="G9" s="218">
        <f>SUM(R7*C9*D9)</f>
        <v>0</v>
      </c>
      <c r="H9" s="218">
        <f>SUM(Q17*G9)</f>
        <v>0</v>
      </c>
      <c r="I9" s="218">
        <f>SUM(R7*G9)</f>
        <v>0</v>
      </c>
      <c r="J9" s="218">
        <f>SUM(Q18*I9)</f>
        <v>0</v>
      </c>
      <c r="K9" s="215">
        <f>SUM(R7*I9)</f>
        <v>0</v>
      </c>
      <c r="L9" s="219">
        <f>SUM(K9*Q19)</f>
        <v>0</v>
      </c>
      <c r="M9" s="220">
        <f t="shared" si="0"/>
        <v>0</v>
      </c>
      <c r="O9" s="192"/>
      <c r="P9" s="193"/>
      <c r="Q9" s="194"/>
      <c r="R9" s="191"/>
    </row>
    <row r="10" spans="1:23" ht="15.75" thickBot="1" x14ac:dyDescent="0.3">
      <c r="A10" s="111"/>
      <c r="B10" s="107"/>
      <c r="C10" s="214">
        <f>B10 * R7</f>
        <v>0</v>
      </c>
      <c r="D10" s="110">
        <v>0</v>
      </c>
      <c r="E10" s="215">
        <f t="shared" si="2"/>
        <v>0</v>
      </c>
      <c r="F10" s="218">
        <f>E10*Q16</f>
        <v>0</v>
      </c>
      <c r="G10" s="218">
        <f>SUM(R7*C10*D10)</f>
        <v>0</v>
      </c>
      <c r="H10" s="218">
        <f>SUM(Q17*G10)</f>
        <v>0</v>
      </c>
      <c r="I10" s="218">
        <f>SUM(R7*G10)</f>
        <v>0</v>
      </c>
      <c r="J10" s="218">
        <f>SUM(Q18*I10)</f>
        <v>0</v>
      </c>
      <c r="K10" s="215">
        <f>SUM(R7*I10)</f>
        <v>0</v>
      </c>
      <c r="L10" s="219">
        <f>SUM(K10*Q19)</f>
        <v>0</v>
      </c>
      <c r="M10" s="220">
        <f t="shared" si="0"/>
        <v>0</v>
      </c>
      <c r="O10" s="196"/>
      <c r="P10" s="197"/>
      <c r="Q10" s="198"/>
      <c r="R10" s="191"/>
    </row>
    <row r="11" spans="1:23" ht="15.75" thickTop="1" x14ac:dyDescent="0.25">
      <c r="A11" s="111"/>
      <c r="B11" s="107"/>
      <c r="C11" s="214">
        <f>B11 * R7</f>
        <v>0</v>
      </c>
      <c r="D11" s="110">
        <v>0</v>
      </c>
      <c r="E11" s="215">
        <f t="shared" si="2"/>
        <v>0</v>
      </c>
      <c r="F11" s="218">
        <f>E11*Q16</f>
        <v>0</v>
      </c>
      <c r="G11" s="218">
        <f>SUM(R7*C11*D11)</f>
        <v>0</v>
      </c>
      <c r="H11" s="218">
        <f>SUM(Q17*G11)</f>
        <v>0</v>
      </c>
      <c r="I11" s="218">
        <f>SUM(R7*G11)</f>
        <v>0</v>
      </c>
      <c r="J11" s="218">
        <f>SUM(Q18*I11)</f>
        <v>0</v>
      </c>
      <c r="K11" s="215">
        <f>SUM(R7*I11)</f>
        <v>0</v>
      </c>
      <c r="L11" s="219">
        <f>SUM(K11*Q19)</f>
        <v>0</v>
      </c>
      <c r="M11" s="220">
        <f t="shared" si="0"/>
        <v>0</v>
      </c>
      <c r="O11" s="199" t="s">
        <v>120</v>
      </c>
      <c r="P11" s="200"/>
      <c r="Q11" s="201"/>
      <c r="R11" s="202">
        <v>1.03</v>
      </c>
    </row>
    <row r="12" spans="1:23" x14ac:dyDescent="0.25">
      <c r="A12" s="112" t="s">
        <v>118</v>
      </c>
      <c r="B12" s="107"/>
      <c r="C12" s="214">
        <f>B12 * R11</f>
        <v>0</v>
      </c>
      <c r="D12" s="110">
        <v>0</v>
      </c>
      <c r="E12" s="215">
        <f t="shared" si="1"/>
        <v>0</v>
      </c>
      <c r="F12" s="218">
        <f>E12*R16</f>
        <v>0</v>
      </c>
      <c r="G12" s="218">
        <f>SUM(R11*C12*D12)</f>
        <v>0</v>
      </c>
      <c r="H12" s="218">
        <f>SUM(G12*R17)</f>
        <v>0</v>
      </c>
      <c r="I12" s="218">
        <f>SUM(R11*G12)</f>
        <v>0</v>
      </c>
      <c r="J12" s="218">
        <f>SUM(I12*R18)</f>
        <v>0</v>
      </c>
      <c r="K12" s="215">
        <f>SUM(R11*I12)</f>
        <v>0</v>
      </c>
      <c r="L12" s="219">
        <f>SUM(K12*R19)</f>
        <v>0</v>
      </c>
      <c r="M12" s="220">
        <f t="shared" si="0"/>
        <v>0</v>
      </c>
      <c r="O12" s="203"/>
      <c r="P12" s="204"/>
      <c r="Q12" s="205"/>
      <c r="R12" s="191"/>
    </row>
    <row r="13" spans="1:23" ht="15.75" thickBot="1" x14ac:dyDescent="0.3">
      <c r="A13" s="112"/>
      <c r="B13" s="107"/>
      <c r="C13" s="214">
        <f>B13 * R11</f>
        <v>0</v>
      </c>
      <c r="D13" s="110">
        <v>0</v>
      </c>
      <c r="E13" s="215">
        <f t="shared" si="1"/>
        <v>0</v>
      </c>
      <c r="F13" s="218">
        <f>E13*R16</f>
        <v>0</v>
      </c>
      <c r="G13" s="218">
        <f>SUM(R11*C13*D13)</f>
        <v>0</v>
      </c>
      <c r="H13" s="218">
        <f>SUM(G13*R17)</f>
        <v>0</v>
      </c>
      <c r="I13" s="218">
        <f>SUM(R11*G13)</f>
        <v>0</v>
      </c>
      <c r="J13" s="218">
        <f>SUM(I13*R18)</f>
        <v>0</v>
      </c>
      <c r="K13" s="215">
        <f>SUM(R11*I13)</f>
        <v>0</v>
      </c>
      <c r="L13" s="219">
        <f>SUM(K13*R19)</f>
        <v>0</v>
      </c>
      <c r="M13" s="220">
        <f t="shared" si="0"/>
        <v>0</v>
      </c>
      <c r="O13" s="206"/>
      <c r="P13" s="207"/>
      <c r="Q13" s="208"/>
      <c r="R13" s="191"/>
    </row>
    <row r="14" spans="1:23" ht="15.75" thickTop="1" x14ac:dyDescent="0.25">
      <c r="A14" s="112"/>
      <c r="B14" s="107"/>
      <c r="C14" s="214">
        <f>B14 * R11</f>
        <v>0</v>
      </c>
      <c r="D14" s="110">
        <v>0</v>
      </c>
      <c r="E14" s="215">
        <f t="shared" si="1"/>
        <v>0</v>
      </c>
      <c r="F14" s="218">
        <f>E14*R16</f>
        <v>0</v>
      </c>
      <c r="G14" s="218">
        <f>SUM(R11*C14*D14)</f>
        <v>0</v>
      </c>
      <c r="H14" s="218">
        <f>SUM(G14*R17)</f>
        <v>0</v>
      </c>
      <c r="I14" s="218">
        <f>SUM(R11*G14)</f>
        <v>0</v>
      </c>
      <c r="J14" s="218">
        <f>SUM(I14*R18)</f>
        <v>0</v>
      </c>
      <c r="K14" s="215">
        <f>SUM(R11*I14)</f>
        <v>0</v>
      </c>
      <c r="L14" s="219">
        <f>SUM(K14*R19)</f>
        <v>0</v>
      </c>
      <c r="M14" s="220">
        <f t="shared" si="0"/>
        <v>0</v>
      </c>
      <c r="O14" s="209" t="s">
        <v>17</v>
      </c>
      <c r="P14" s="210"/>
      <c r="Q14" s="210"/>
      <c r="R14" s="211"/>
    </row>
    <row r="15" spans="1:23" ht="15.75" thickBot="1" x14ac:dyDescent="0.3">
      <c r="A15" s="112"/>
      <c r="B15" s="107"/>
      <c r="C15" s="214">
        <f>B15 * R11</f>
        <v>0</v>
      </c>
      <c r="D15" s="110">
        <v>0</v>
      </c>
      <c r="E15" s="215">
        <f t="shared" si="1"/>
        <v>0</v>
      </c>
      <c r="F15" s="218">
        <f>E15*R16</f>
        <v>0</v>
      </c>
      <c r="G15" s="218">
        <f>SUM(R11*C15*D15)</f>
        <v>0</v>
      </c>
      <c r="H15" s="218">
        <f>SUM(G15*R17)</f>
        <v>0</v>
      </c>
      <c r="I15" s="218">
        <f>SUM(R11*G15)</f>
        <v>0</v>
      </c>
      <c r="J15" s="218">
        <f>SUM(I15*R18)</f>
        <v>0</v>
      </c>
      <c r="K15" s="221">
        <f>SUM(R11*I15)</f>
        <v>0</v>
      </c>
      <c r="L15" s="219">
        <f>SUM(K15*R19)</f>
        <v>0</v>
      </c>
      <c r="M15" s="220">
        <f t="shared" si="0"/>
        <v>0</v>
      </c>
      <c r="O15" s="212"/>
      <c r="P15" s="190" t="s">
        <v>19</v>
      </c>
      <c r="Q15" s="195" t="s">
        <v>20</v>
      </c>
      <c r="R15" s="202" t="s">
        <v>21</v>
      </c>
      <c r="W15" s="105"/>
    </row>
    <row r="16" spans="1:23" ht="15.75" thickTop="1" x14ac:dyDescent="0.25">
      <c r="A16" s="113" t="s">
        <v>12</v>
      </c>
      <c r="B16" s="114"/>
      <c r="C16" s="114"/>
      <c r="D16" s="114"/>
      <c r="E16" s="115">
        <f>SUM(E4:E15)</f>
        <v>0</v>
      </c>
      <c r="F16" s="116"/>
      <c r="G16" s="117">
        <f>SUM(G4:G15)</f>
        <v>0</v>
      </c>
      <c r="H16" s="116"/>
      <c r="I16" s="117">
        <f>SUM(I4:I15)</f>
        <v>0</v>
      </c>
      <c r="J16" s="116"/>
      <c r="K16" s="117">
        <f>SUM(K4:K15)</f>
        <v>0</v>
      </c>
      <c r="L16" s="116"/>
      <c r="M16" s="225">
        <f>SUM(E16,G16,I16,K16)</f>
        <v>0</v>
      </c>
      <c r="O16" s="212" t="s">
        <v>15</v>
      </c>
      <c r="P16" s="213">
        <v>0.29599999999999999</v>
      </c>
      <c r="Q16" s="213">
        <v>0.47599999999999998</v>
      </c>
      <c r="R16" s="213">
        <v>7.6499999999999999E-2</v>
      </c>
    </row>
    <row r="17" spans="1:18" ht="15.75" thickBot="1" x14ac:dyDescent="0.3">
      <c r="A17" s="113" t="s">
        <v>13</v>
      </c>
      <c r="B17" s="118"/>
      <c r="C17" s="118"/>
      <c r="D17" s="118"/>
      <c r="E17" s="119"/>
      <c r="F17" s="120">
        <f>SUM(F4:F15)</f>
        <v>0</v>
      </c>
      <c r="G17" s="121"/>
      <c r="H17" s="120">
        <f>SUM(H4:H15)</f>
        <v>0</v>
      </c>
      <c r="I17" s="121"/>
      <c r="J17" s="120">
        <f>SUM(J4:J15)</f>
        <v>0</v>
      </c>
      <c r="K17" s="121"/>
      <c r="L17" s="120">
        <f>SUM(L4:L15)</f>
        <v>0</v>
      </c>
      <c r="M17" s="226">
        <f>SUM(F17,H17,J17,L17)</f>
        <v>0</v>
      </c>
      <c r="O17" s="212" t="s">
        <v>117</v>
      </c>
      <c r="P17" s="213">
        <v>0.29599999999999999</v>
      </c>
      <c r="Q17" s="213">
        <v>0.47599999999999998</v>
      </c>
      <c r="R17" s="213">
        <v>7.6499999999999999E-2</v>
      </c>
    </row>
    <row r="18" spans="1:18" ht="15.75" thickTop="1" x14ac:dyDescent="0.25">
      <c r="A18" s="122" t="s">
        <v>14</v>
      </c>
      <c r="B18" s="123"/>
      <c r="C18" s="123"/>
      <c r="D18" s="123"/>
      <c r="E18" s="124">
        <f>SUM(F17,E16)</f>
        <v>0</v>
      </c>
      <c r="F18" s="124"/>
      <c r="G18" s="124">
        <f>SUM(H17,G16)</f>
        <v>0</v>
      </c>
      <c r="H18" s="124"/>
      <c r="I18" s="124">
        <f>SUM(J17,I16)</f>
        <v>0</v>
      </c>
      <c r="J18" s="124"/>
      <c r="K18" s="124">
        <f>SUM(L17,K16)</f>
        <v>0</v>
      </c>
      <c r="L18" s="124"/>
      <c r="M18" s="227">
        <f>SUM(E18:L18)</f>
        <v>0</v>
      </c>
      <c r="O18" s="212" t="s">
        <v>123</v>
      </c>
      <c r="P18" s="213">
        <v>0.29599999999999999</v>
      </c>
      <c r="Q18" s="213">
        <v>0.47599999999999998</v>
      </c>
      <c r="R18" s="213">
        <v>7.6499999999999999E-2</v>
      </c>
    </row>
    <row r="19" spans="1:18" x14ac:dyDescent="0.25">
      <c r="A19" s="125"/>
      <c r="B19" s="118"/>
      <c r="C19" s="118"/>
      <c r="D19" s="118"/>
      <c r="E19" s="119"/>
      <c r="F19" s="119"/>
      <c r="G19" s="119"/>
      <c r="H19" s="119"/>
      <c r="I19" s="119"/>
      <c r="J19" s="119"/>
      <c r="K19" s="119"/>
      <c r="L19" s="119"/>
      <c r="M19" s="228"/>
      <c r="O19" s="212" t="s">
        <v>124</v>
      </c>
      <c r="P19" s="213">
        <v>0.29599999999999999</v>
      </c>
      <c r="Q19" s="213">
        <v>0.47599999999999998</v>
      </c>
      <c r="R19" s="213">
        <v>7.6499999999999999E-2</v>
      </c>
    </row>
    <row r="20" spans="1:18" x14ac:dyDescent="0.25">
      <c r="A20" s="113" t="s">
        <v>136</v>
      </c>
      <c r="B20" s="126"/>
      <c r="C20" s="126"/>
      <c r="D20" s="118"/>
      <c r="E20" s="127"/>
      <c r="F20" s="127"/>
      <c r="G20" s="127"/>
      <c r="H20" s="127"/>
      <c r="I20" s="127"/>
      <c r="J20" s="127"/>
      <c r="K20" s="127"/>
      <c r="L20" s="127"/>
      <c r="M20" s="228"/>
      <c r="O20" s="212"/>
      <c r="P20" s="213"/>
      <c r="Q20" s="213"/>
      <c r="R20" s="213"/>
    </row>
    <row r="21" spans="1:18" x14ac:dyDescent="0.25">
      <c r="A21" s="128"/>
      <c r="B21" s="129"/>
      <c r="C21" s="129"/>
      <c r="D21" s="129"/>
      <c r="E21" s="130">
        <v>0</v>
      </c>
      <c r="F21" s="130"/>
      <c r="G21" s="130">
        <v>0</v>
      </c>
      <c r="H21" s="130"/>
      <c r="I21" s="130">
        <v>0</v>
      </c>
      <c r="J21" s="130"/>
      <c r="K21" s="130">
        <v>0</v>
      </c>
      <c r="L21" s="130"/>
      <c r="M21" s="220">
        <f>SUM(E21:L21)</f>
        <v>0</v>
      </c>
      <c r="P21" s="87"/>
    </row>
    <row r="22" spans="1:18" ht="15.75" thickBot="1" x14ac:dyDescent="0.3">
      <c r="A22" s="128"/>
      <c r="B22" s="129"/>
      <c r="C22" s="129"/>
      <c r="D22" s="129"/>
      <c r="E22" s="130">
        <v>0</v>
      </c>
      <c r="F22" s="130"/>
      <c r="G22" s="130">
        <v>0</v>
      </c>
      <c r="H22" s="130"/>
      <c r="I22" s="130">
        <v>0</v>
      </c>
      <c r="J22" s="130"/>
      <c r="K22" s="130">
        <v>0</v>
      </c>
      <c r="L22" s="130"/>
      <c r="M22" s="220">
        <f>SUM(E22:L22)</f>
        <v>0</v>
      </c>
      <c r="P22" s="87"/>
    </row>
    <row r="23" spans="1:18" ht="15.75" thickTop="1" x14ac:dyDescent="0.25">
      <c r="A23" s="131"/>
      <c r="B23" s="132"/>
      <c r="C23" s="132"/>
      <c r="D23" s="133" t="s">
        <v>8</v>
      </c>
      <c r="E23" s="134">
        <f>SUM(E21:F22)</f>
        <v>0</v>
      </c>
      <c r="F23" s="134"/>
      <c r="G23" s="134">
        <f>SUM(G21:H22)</f>
        <v>0</v>
      </c>
      <c r="H23" s="134"/>
      <c r="I23" s="134">
        <f>SUM(I21:J22)</f>
        <v>0</v>
      </c>
      <c r="J23" s="134"/>
      <c r="K23" s="134">
        <f>SUM(K21:L22)</f>
        <v>0</v>
      </c>
      <c r="L23" s="134"/>
      <c r="M23" s="225">
        <f>SUM(E23:L23)</f>
        <v>0</v>
      </c>
    </row>
    <row r="24" spans="1:18" ht="60" x14ac:dyDescent="0.25">
      <c r="A24" s="113" t="s">
        <v>34</v>
      </c>
      <c r="B24" s="126"/>
      <c r="C24" s="126"/>
      <c r="D24" s="126"/>
      <c r="E24" s="127"/>
      <c r="F24" s="127"/>
      <c r="G24" s="127"/>
      <c r="H24" s="127"/>
      <c r="I24" s="127"/>
      <c r="J24" s="127"/>
      <c r="K24" s="127"/>
      <c r="L24" s="127"/>
      <c r="M24" s="228"/>
      <c r="N24" s="91" t="s">
        <v>141</v>
      </c>
      <c r="O24" s="135" t="s">
        <v>109</v>
      </c>
    </row>
    <row r="25" spans="1:18" x14ac:dyDescent="0.25">
      <c r="A25" s="136" t="s">
        <v>6</v>
      </c>
      <c r="B25" s="137"/>
      <c r="C25" s="137"/>
      <c r="D25" s="137"/>
      <c r="E25" s="130">
        <v>0</v>
      </c>
      <c r="F25" s="130"/>
      <c r="G25" s="130">
        <v>0</v>
      </c>
      <c r="H25" s="130"/>
      <c r="I25" s="130">
        <v>0</v>
      </c>
      <c r="J25" s="130"/>
      <c r="K25" s="130">
        <v>0</v>
      </c>
      <c r="L25" s="130"/>
      <c r="M25" s="220">
        <f>SUM(E25:L25)</f>
        <v>0</v>
      </c>
    </row>
    <row r="26" spans="1:18" ht="15.75" thickBot="1" x14ac:dyDescent="0.3">
      <c r="A26" s="136" t="s">
        <v>7</v>
      </c>
      <c r="B26" s="129"/>
      <c r="C26" s="129"/>
      <c r="D26" s="137"/>
      <c r="E26" s="130">
        <v>0</v>
      </c>
      <c r="F26" s="130"/>
      <c r="G26" s="130">
        <v>0</v>
      </c>
      <c r="H26" s="130"/>
      <c r="I26" s="130">
        <v>0</v>
      </c>
      <c r="J26" s="130"/>
      <c r="K26" s="138">
        <v>0</v>
      </c>
      <c r="L26" s="139"/>
      <c r="M26" s="220">
        <f>SUM(E26:L26)</f>
        <v>0</v>
      </c>
    </row>
    <row r="27" spans="1:18" ht="15.75" thickTop="1" x14ac:dyDescent="0.25">
      <c r="A27" s="140"/>
      <c r="B27" s="132"/>
      <c r="C27" s="132"/>
      <c r="D27" s="133" t="s">
        <v>9</v>
      </c>
      <c r="E27" s="134">
        <f>SUM(E25:F26)</f>
        <v>0</v>
      </c>
      <c r="F27" s="134"/>
      <c r="G27" s="134">
        <f>SUM(G25:H26)</f>
        <v>0</v>
      </c>
      <c r="H27" s="134"/>
      <c r="I27" s="134">
        <f>SUM(I25:J26)</f>
        <v>0</v>
      </c>
      <c r="J27" s="134"/>
      <c r="K27" s="134">
        <f>SUM(K25:L26)</f>
        <v>0</v>
      </c>
      <c r="L27" s="134"/>
      <c r="M27" s="225">
        <f>SUM(E27:L27)</f>
        <v>0</v>
      </c>
    </row>
    <row r="28" spans="1:18" ht="45" x14ac:dyDescent="0.25">
      <c r="A28" s="113" t="s">
        <v>35</v>
      </c>
      <c r="B28" s="126"/>
      <c r="C28" s="126"/>
      <c r="D28" s="126"/>
      <c r="E28" s="127"/>
      <c r="F28" s="127"/>
      <c r="G28" s="127"/>
      <c r="H28" s="127"/>
      <c r="I28" s="127"/>
      <c r="J28" s="127"/>
      <c r="K28" s="127"/>
      <c r="L28" s="127"/>
      <c r="M28" s="229"/>
      <c r="N28" s="91" t="s">
        <v>40</v>
      </c>
    </row>
    <row r="29" spans="1:18" x14ac:dyDescent="0.25">
      <c r="A29" s="128" t="s">
        <v>79</v>
      </c>
      <c r="B29" s="137"/>
      <c r="C29" s="137"/>
      <c r="D29" s="137"/>
      <c r="E29" s="130">
        <v>0</v>
      </c>
      <c r="F29" s="130"/>
      <c r="G29" s="130">
        <v>0</v>
      </c>
      <c r="H29" s="130"/>
      <c r="I29" s="130">
        <v>0</v>
      </c>
      <c r="J29" s="130"/>
      <c r="K29" s="130">
        <v>0</v>
      </c>
      <c r="L29" s="130"/>
      <c r="M29" s="220">
        <f t="shared" ref="M29:M34" si="3">SUM(E29:L29)</f>
        <v>0</v>
      </c>
      <c r="O29" s="87" t="s">
        <v>10</v>
      </c>
    </row>
    <row r="30" spans="1:18" x14ac:dyDescent="0.25">
      <c r="A30" s="128" t="s">
        <v>2</v>
      </c>
      <c r="B30" s="137"/>
      <c r="C30" s="137"/>
      <c r="D30" s="137"/>
      <c r="E30" s="130">
        <v>0</v>
      </c>
      <c r="F30" s="130"/>
      <c r="G30" s="130">
        <v>0</v>
      </c>
      <c r="H30" s="130"/>
      <c r="I30" s="130">
        <v>0</v>
      </c>
      <c r="J30" s="130"/>
      <c r="K30" s="130">
        <v>0</v>
      </c>
      <c r="L30" s="130"/>
      <c r="M30" s="220">
        <f t="shared" si="3"/>
        <v>0</v>
      </c>
    </row>
    <row r="31" spans="1:18" x14ac:dyDescent="0.25">
      <c r="A31" s="128" t="s">
        <v>3</v>
      </c>
      <c r="B31" s="137"/>
      <c r="C31" s="137"/>
      <c r="D31" s="137"/>
      <c r="E31" s="130">
        <v>0</v>
      </c>
      <c r="F31" s="130"/>
      <c r="G31" s="130">
        <v>0</v>
      </c>
      <c r="H31" s="130"/>
      <c r="I31" s="130">
        <v>0</v>
      </c>
      <c r="J31" s="130"/>
      <c r="K31" s="130">
        <v>0</v>
      </c>
      <c r="L31" s="130"/>
      <c r="M31" s="220">
        <f t="shared" si="3"/>
        <v>0</v>
      </c>
    </row>
    <row r="32" spans="1:18" x14ac:dyDescent="0.25">
      <c r="A32" s="128" t="s">
        <v>80</v>
      </c>
      <c r="B32" s="137"/>
      <c r="C32" s="137"/>
      <c r="D32" s="137"/>
      <c r="E32" s="130">
        <v>0</v>
      </c>
      <c r="F32" s="130"/>
      <c r="G32" s="130">
        <v>0</v>
      </c>
      <c r="H32" s="130"/>
      <c r="I32" s="130">
        <v>0</v>
      </c>
      <c r="J32" s="130"/>
      <c r="K32" s="130">
        <v>0</v>
      </c>
      <c r="L32" s="130"/>
      <c r="M32" s="220">
        <f t="shared" si="3"/>
        <v>0</v>
      </c>
    </row>
    <row r="33" spans="1:16" ht="15.75" thickBot="1" x14ac:dyDescent="0.3">
      <c r="A33" s="128"/>
      <c r="B33" s="137"/>
      <c r="C33" s="137"/>
      <c r="D33" s="137"/>
      <c r="E33" s="130">
        <v>0</v>
      </c>
      <c r="F33" s="130"/>
      <c r="G33" s="130">
        <v>0</v>
      </c>
      <c r="H33" s="130"/>
      <c r="I33" s="130">
        <v>0</v>
      </c>
      <c r="J33" s="130"/>
      <c r="K33" s="130">
        <v>0</v>
      </c>
      <c r="L33" s="130"/>
      <c r="M33" s="220">
        <f t="shared" si="3"/>
        <v>0</v>
      </c>
    </row>
    <row r="34" spans="1:16" ht="15.75" thickTop="1" x14ac:dyDescent="0.25">
      <c r="A34" s="141"/>
      <c r="B34" s="133"/>
      <c r="C34" s="133"/>
      <c r="D34" s="133" t="s">
        <v>4</v>
      </c>
      <c r="E34" s="134">
        <f>SUM(E29:F33)</f>
        <v>0</v>
      </c>
      <c r="F34" s="134"/>
      <c r="G34" s="142">
        <f>SUM(G29:H33)</f>
        <v>0</v>
      </c>
      <c r="H34" s="143"/>
      <c r="I34" s="142">
        <f>SUM(I29:J33)</f>
        <v>0</v>
      </c>
      <c r="J34" s="143"/>
      <c r="K34" s="142">
        <f>SUM(K29:L33)</f>
        <v>0</v>
      </c>
      <c r="L34" s="143"/>
      <c r="M34" s="225">
        <f t="shared" si="3"/>
        <v>0</v>
      </c>
    </row>
    <row r="35" spans="1:16" x14ac:dyDescent="0.25">
      <c r="A35" s="144" t="s">
        <v>41</v>
      </c>
      <c r="B35" s="145"/>
      <c r="C35" s="145"/>
      <c r="D35" s="145"/>
      <c r="E35" s="127"/>
      <c r="F35" s="127"/>
      <c r="G35" s="127"/>
      <c r="H35" s="127"/>
      <c r="I35" s="127"/>
      <c r="J35" s="127"/>
      <c r="K35" s="127"/>
      <c r="L35" s="127"/>
      <c r="M35" s="228"/>
    </row>
    <row r="36" spans="1:16" x14ac:dyDescent="0.25">
      <c r="A36" s="128" t="s">
        <v>42</v>
      </c>
      <c r="B36" s="146"/>
      <c r="C36" s="146"/>
      <c r="D36" s="146"/>
      <c r="E36" s="130">
        <v>0</v>
      </c>
      <c r="F36" s="130"/>
      <c r="G36" s="130">
        <v>0</v>
      </c>
      <c r="H36" s="130"/>
      <c r="I36" s="130">
        <v>0</v>
      </c>
      <c r="J36" s="130"/>
      <c r="K36" s="130">
        <v>0</v>
      </c>
      <c r="L36" s="147"/>
      <c r="M36" s="220">
        <f>SUM(E36:L36)</f>
        <v>0</v>
      </c>
    </row>
    <row r="37" spans="1:16" x14ac:dyDescent="0.25">
      <c r="B37" s="129"/>
      <c r="C37" s="129"/>
      <c r="D37" s="137"/>
      <c r="E37" s="130">
        <v>0</v>
      </c>
      <c r="F37" s="130"/>
      <c r="G37" s="130">
        <v>0</v>
      </c>
      <c r="H37" s="130"/>
      <c r="I37" s="130">
        <v>0</v>
      </c>
      <c r="J37" s="130"/>
      <c r="K37" s="130">
        <v>0</v>
      </c>
      <c r="L37" s="147"/>
      <c r="M37" s="220">
        <f>SUM(E37:L37)</f>
        <v>0</v>
      </c>
    </row>
    <row r="38" spans="1:16" ht="15.75" thickBot="1" x14ac:dyDescent="0.3">
      <c r="B38" s="129"/>
      <c r="C38" s="129"/>
      <c r="D38" s="137"/>
      <c r="E38" s="130">
        <v>0</v>
      </c>
      <c r="F38" s="130"/>
      <c r="G38" s="130">
        <v>0</v>
      </c>
      <c r="H38" s="130"/>
      <c r="I38" s="130">
        <v>0</v>
      </c>
      <c r="J38" s="130"/>
      <c r="K38" s="130">
        <v>0</v>
      </c>
      <c r="L38" s="147"/>
      <c r="M38" s="220">
        <f>SUM(E38:L38)</f>
        <v>0</v>
      </c>
    </row>
    <row r="39" spans="1:16" ht="15.75" thickTop="1" x14ac:dyDescent="0.25">
      <c r="A39" s="131"/>
      <c r="B39" s="131"/>
      <c r="C39" s="148" t="s">
        <v>36</v>
      </c>
      <c r="D39" s="148"/>
      <c r="E39" s="124">
        <f>SUM(E36:F38)</f>
        <v>0</v>
      </c>
      <c r="F39" s="149"/>
      <c r="G39" s="124">
        <f>SUM(G36:H38)</f>
        <v>0</v>
      </c>
      <c r="H39" s="149"/>
      <c r="I39" s="124">
        <f>SUM(I36:J38)</f>
        <v>0</v>
      </c>
      <c r="J39" s="149"/>
      <c r="K39" s="124">
        <f>SUM(K36:L38)</f>
        <v>0</v>
      </c>
      <c r="L39" s="149"/>
      <c r="M39" s="225">
        <f>SUM(E39:L39)</f>
        <v>0</v>
      </c>
    </row>
    <row r="40" spans="1:16" x14ac:dyDescent="0.25">
      <c r="A40" s="113" t="s">
        <v>31</v>
      </c>
      <c r="B40" s="145"/>
      <c r="C40" s="145"/>
      <c r="D40" s="145"/>
      <c r="E40" s="127"/>
      <c r="F40" s="127"/>
      <c r="G40" s="127"/>
      <c r="H40" s="127"/>
      <c r="I40" s="127"/>
      <c r="J40" s="127"/>
      <c r="K40" s="127"/>
      <c r="L40" s="127"/>
      <c r="M40" s="228"/>
      <c r="N40" s="135" t="s">
        <v>107</v>
      </c>
    </row>
    <row r="41" spans="1:16" x14ac:dyDescent="0.25">
      <c r="A41" s="128" t="s">
        <v>37</v>
      </c>
      <c r="B41" s="129"/>
      <c r="C41" s="129"/>
      <c r="D41" s="137"/>
      <c r="E41" s="130">
        <v>0</v>
      </c>
      <c r="F41" s="130"/>
      <c r="G41" s="130">
        <v>0</v>
      </c>
      <c r="H41" s="130"/>
      <c r="I41" s="130">
        <v>0</v>
      </c>
      <c r="J41" s="130"/>
      <c r="K41" s="130">
        <v>0</v>
      </c>
      <c r="L41" s="130"/>
      <c r="M41" s="220">
        <f t="shared" ref="M41:M53" si="4">SUM(E41:L41)</f>
        <v>0</v>
      </c>
    </row>
    <row r="42" spans="1:16" x14ac:dyDescent="0.25">
      <c r="A42" s="128" t="s">
        <v>38</v>
      </c>
      <c r="B42" s="129"/>
      <c r="C42" s="129"/>
      <c r="D42" s="137"/>
      <c r="E42" s="130">
        <v>0</v>
      </c>
      <c r="F42" s="130"/>
      <c r="G42" s="130">
        <v>0</v>
      </c>
      <c r="H42" s="130"/>
      <c r="I42" s="130">
        <v>0</v>
      </c>
      <c r="J42" s="130"/>
      <c r="K42" s="130">
        <v>0</v>
      </c>
      <c r="L42" s="130"/>
      <c r="M42" s="220">
        <f t="shared" si="4"/>
        <v>0</v>
      </c>
      <c r="P42" s="87"/>
    </row>
    <row r="43" spans="1:16" x14ac:dyDescent="0.25">
      <c r="A43" s="128" t="s">
        <v>83</v>
      </c>
      <c r="B43" s="150"/>
      <c r="C43" s="150"/>
      <c r="D43" s="150"/>
      <c r="E43" s="130">
        <v>0</v>
      </c>
      <c r="F43" s="130"/>
      <c r="G43" s="130">
        <v>0</v>
      </c>
      <c r="H43" s="130"/>
      <c r="I43" s="130">
        <v>0</v>
      </c>
      <c r="J43" s="130"/>
      <c r="K43" s="130">
        <v>0</v>
      </c>
      <c r="L43" s="130"/>
      <c r="M43" s="220">
        <f t="shared" si="4"/>
        <v>0</v>
      </c>
      <c r="N43" s="151"/>
    </row>
    <row r="44" spans="1:16" x14ac:dyDescent="0.25">
      <c r="A44" s="128" t="s">
        <v>84</v>
      </c>
      <c r="B44" s="150"/>
      <c r="C44" s="150"/>
      <c r="D44" s="150"/>
      <c r="E44" s="130">
        <v>0</v>
      </c>
      <c r="F44" s="130"/>
      <c r="G44" s="130">
        <v>0</v>
      </c>
      <c r="H44" s="130"/>
      <c r="I44" s="130">
        <v>0</v>
      </c>
      <c r="J44" s="130"/>
      <c r="K44" s="130">
        <v>0</v>
      </c>
      <c r="L44" s="130"/>
      <c r="M44" s="220">
        <f t="shared" si="4"/>
        <v>0</v>
      </c>
      <c r="N44" s="151"/>
    </row>
    <row r="45" spans="1:16" x14ac:dyDescent="0.25">
      <c r="A45" s="86" t="s">
        <v>39</v>
      </c>
      <c r="B45" s="150"/>
      <c r="C45" s="150"/>
      <c r="D45" s="150"/>
      <c r="E45" s="130">
        <v>0</v>
      </c>
      <c r="F45" s="130"/>
      <c r="G45" s="130">
        <v>0</v>
      </c>
      <c r="H45" s="130"/>
      <c r="I45" s="130">
        <v>0</v>
      </c>
      <c r="J45" s="130"/>
      <c r="K45" s="130">
        <v>0</v>
      </c>
      <c r="L45" s="130"/>
      <c r="M45" s="220">
        <f t="shared" si="4"/>
        <v>0</v>
      </c>
      <c r="N45" s="151"/>
    </row>
    <row r="46" spans="1:16" x14ac:dyDescent="0.25">
      <c r="A46" s="128" t="s">
        <v>18</v>
      </c>
      <c r="B46" s="150"/>
      <c r="C46" s="150"/>
      <c r="D46" s="150"/>
      <c r="E46" s="130">
        <v>0</v>
      </c>
      <c r="F46" s="130"/>
      <c r="G46" s="130">
        <v>0</v>
      </c>
      <c r="H46" s="130"/>
      <c r="I46" s="130">
        <v>0</v>
      </c>
      <c r="J46" s="130"/>
      <c r="K46" s="130">
        <v>0</v>
      </c>
      <c r="L46" s="130"/>
      <c r="M46" s="220">
        <f t="shared" si="4"/>
        <v>0</v>
      </c>
      <c r="N46" s="151"/>
    </row>
    <row r="47" spans="1:16" x14ac:dyDescent="0.25">
      <c r="A47" s="128" t="s">
        <v>27</v>
      </c>
      <c r="B47" s="150"/>
      <c r="C47" s="150"/>
      <c r="D47" s="150"/>
      <c r="E47" s="130">
        <v>0</v>
      </c>
      <c r="F47" s="130"/>
      <c r="G47" s="130">
        <v>0</v>
      </c>
      <c r="H47" s="130"/>
      <c r="I47" s="130">
        <v>0</v>
      </c>
      <c r="J47" s="130"/>
      <c r="K47" s="130">
        <v>0</v>
      </c>
      <c r="L47" s="130"/>
      <c r="M47" s="220">
        <f t="shared" si="4"/>
        <v>0</v>
      </c>
      <c r="N47" s="151"/>
    </row>
    <row r="48" spans="1:16" x14ac:dyDescent="0.25">
      <c r="A48" s="128" t="s">
        <v>81</v>
      </c>
      <c r="B48" s="150"/>
      <c r="C48" s="150"/>
      <c r="D48" s="150"/>
      <c r="E48" s="130">
        <v>0</v>
      </c>
      <c r="F48" s="130"/>
      <c r="G48" s="130">
        <v>0</v>
      </c>
      <c r="H48" s="130"/>
      <c r="I48" s="130">
        <v>0</v>
      </c>
      <c r="J48" s="130"/>
      <c r="K48" s="130">
        <v>0</v>
      </c>
      <c r="L48" s="130"/>
      <c r="M48" s="220">
        <f t="shared" si="4"/>
        <v>0</v>
      </c>
    </row>
    <row r="49" spans="1:16" x14ac:dyDescent="0.25">
      <c r="A49" s="128" t="s">
        <v>82</v>
      </c>
      <c r="B49" s="129"/>
      <c r="C49" s="129"/>
      <c r="D49" s="137"/>
      <c r="E49" s="130">
        <v>0</v>
      </c>
      <c r="F49" s="130"/>
      <c r="G49" s="130">
        <v>0</v>
      </c>
      <c r="H49" s="130"/>
      <c r="I49" s="130">
        <v>0</v>
      </c>
      <c r="J49" s="130"/>
      <c r="K49" s="130">
        <v>0</v>
      </c>
      <c r="L49" s="130"/>
      <c r="M49" s="220">
        <f t="shared" si="4"/>
        <v>0</v>
      </c>
      <c r="N49" s="86" t="s">
        <v>134</v>
      </c>
    </row>
    <row r="50" spans="1:16" x14ac:dyDescent="0.25">
      <c r="A50" s="128" t="s">
        <v>148</v>
      </c>
      <c r="B50" s="129"/>
      <c r="C50" s="129"/>
      <c r="D50" s="137"/>
      <c r="E50" s="130">
        <v>0</v>
      </c>
      <c r="F50" s="130"/>
      <c r="G50" s="130">
        <v>0</v>
      </c>
      <c r="H50" s="130"/>
      <c r="I50" s="130">
        <v>0</v>
      </c>
      <c r="J50" s="130"/>
      <c r="K50" s="130">
        <v>0</v>
      </c>
      <c r="L50" s="130"/>
      <c r="M50" s="220">
        <f t="shared" si="4"/>
        <v>0</v>
      </c>
      <c r="N50" s="86" t="s">
        <v>149</v>
      </c>
    </row>
    <row r="51" spans="1:16" x14ac:dyDescent="0.25">
      <c r="A51" s="128"/>
      <c r="B51" s="129"/>
      <c r="C51" s="129"/>
      <c r="D51" s="137"/>
      <c r="E51" s="130">
        <v>0</v>
      </c>
      <c r="F51" s="130"/>
      <c r="G51" s="130">
        <v>0</v>
      </c>
      <c r="H51" s="130"/>
      <c r="I51" s="130">
        <v>0</v>
      </c>
      <c r="J51" s="130"/>
      <c r="K51" s="130">
        <v>0</v>
      </c>
      <c r="L51" s="130"/>
      <c r="M51" s="220">
        <f t="shared" si="4"/>
        <v>0</v>
      </c>
    </row>
    <row r="52" spans="1:16" ht="15.75" thickBot="1" x14ac:dyDescent="0.3">
      <c r="A52" s="128"/>
      <c r="B52" s="129"/>
      <c r="C52" s="129"/>
      <c r="D52" s="137"/>
      <c r="E52" s="130">
        <v>0</v>
      </c>
      <c r="F52" s="130"/>
      <c r="G52" s="130">
        <v>0</v>
      </c>
      <c r="H52" s="130"/>
      <c r="I52" s="130">
        <v>0</v>
      </c>
      <c r="J52" s="130"/>
      <c r="K52" s="138">
        <v>0</v>
      </c>
      <c r="L52" s="139"/>
      <c r="M52" s="220">
        <f t="shared" si="4"/>
        <v>0</v>
      </c>
    </row>
    <row r="53" spans="1:16" ht="15.75" thickTop="1" x14ac:dyDescent="0.25">
      <c r="A53" s="131"/>
      <c r="B53" s="131"/>
      <c r="C53" s="148" t="s">
        <v>26</v>
      </c>
      <c r="D53" s="148"/>
      <c r="E53" s="124">
        <f>SUM(E41:F52)</f>
        <v>0</v>
      </c>
      <c r="F53" s="149"/>
      <c r="G53" s="124">
        <f>SUM(G41:H52)</f>
        <v>0</v>
      </c>
      <c r="H53" s="149"/>
      <c r="I53" s="124">
        <f>SUM(I41:J52)</f>
        <v>0</v>
      </c>
      <c r="J53" s="149"/>
      <c r="K53" s="152">
        <f>SUM(K41:L52)</f>
        <v>0</v>
      </c>
      <c r="L53" s="152"/>
      <c r="M53" s="225">
        <f t="shared" si="4"/>
        <v>0</v>
      </c>
    </row>
    <row r="54" spans="1:16" x14ac:dyDescent="0.25">
      <c r="A54" s="153" t="s">
        <v>44</v>
      </c>
      <c r="B54" s="154"/>
      <c r="C54" s="154"/>
      <c r="D54" s="154"/>
      <c r="E54" s="155"/>
      <c r="F54" s="155"/>
      <c r="G54" s="127"/>
      <c r="H54" s="127"/>
      <c r="I54" s="127"/>
      <c r="J54" s="127"/>
      <c r="K54" s="127"/>
      <c r="L54" s="127"/>
      <c r="M54" s="230"/>
      <c r="N54" s="156"/>
      <c r="P54" s="87"/>
    </row>
    <row r="55" spans="1:16" x14ac:dyDescent="0.25">
      <c r="A55" s="153" t="s">
        <v>142</v>
      </c>
      <c r="B55" s="137"/>
      <c r="C55" s="137"/>
      <c r="D55" s="137"/>
      <c r="E55" s="130">
        <v>0</v>
      </c>
      <c r="F55" s="130"/>
      <c r="G55" s="130">
        <v>0</v>
      </c>
      <c r="H55" s="130"/>
      <c r="I55" s="130">
        <v>0</v>
      </c>
      <c r="J55" s="130"/>
      <c r="K55" s="130">
        <v>0</v>
      </c>
      <c r="L55" s="130"/>
      <c r="M55" s="231">
        <f>SUM(E55:L55)</f>
        <v>0</v>
      </c>
      <c r="N55" s="156"/>
      <c r="P55" s="87"/>
    </row>
    <row r="56" spans="1:16" x14ac:dyDescent="0.25">
      <c r="A56" s="153" t="s">
        <v>145</v>
      </c>
      <c r="B56" s="137"/>
      <c r="C56" s="137"/>
      <c r="D56" s="137"/>
      <c r="E56" s="130">
        <v>0</v>
      </c>
      <c r="F56" s="130"/>
      <c r="G56" s="130">
        <v>0</v>
      </c>
      <c r="H56" s="130"/>
      <c r="I56" s="130">
        <v>0</v>
      </c>
      <c r="J56" s="130"/>
      <c r="K56" s="130">
        <v>0</v>
      </c>
      <c r="L56" s="130"/>
      <c r="M56" s="231">
        <f t="shared" ref="M56:M60" si="5">SUM(E56:L56)</f>
        <v>0</v>
      </c>
      <c r="N56" s="156"/>
      <c r="P56" s="87"/>
    </row>
    <row r="57" spans="1:16" x14ac:dyDescent="0.25">
      <c r="A57" s="153" t="s">
        <v>143</v>
      </c>
      <c r="B57" s="137"/>
      <c r="C57" s="137"/>
      <c r="D57" s="137"/>
      <c r="E57" s="130">
        <v>0</v>
      </c>
      <c r="F57" s="130"/>
      <c r="G57" s="130">
        <v>0</v>
      </c>
      <c r="H57" s="130"/>
      <c r="I57" s="130">
        <v>0</v>
      </c>
      <c r="J57" s="130"/>
      <c r="K57" s="130">
        <v>0</v>
      </c>
      <c r="L57" s="130"/>
      <c r="M57" s="231">
        <f t="shared" si="5"/>
        <v>0</v>
      </c>
      <c r="N57" s="156"/>
      <c r="P57" s="87"/>
    </row>
    <row r="58" spans="1:16" x14ac:dyDescent="0.25">
      <c r="A58" s="153" t="s">
        <v>146</v>
      </c>
      <c r="B58" s="137"/>
      <c r="C58" s="137"/>
      <c r="D58" s="137"/>
      <c r="E58" s="130">
        <v>0</v>
      </c>
      <c r="F58" s="130"/>
      <c r="G58" s="130">
        <v>0</v>
      </c>
      <c r="H58" s="130"/>
      <c r="I58" s="130">
        <v>0</v>
      </c>
      <c r="J58" s="130"/>
      <c r="K58" s="130">
        <v>0</v>
      </c>
      <c r="L58" s="130"/>
      <c r="M58" s="231">
        <f t="shared" si="5"/>
        <v>0</v>
      </c>
      <c r="N58" s="156"/>
      <c r="P58" s="87"/>
    </row>
    <row r="59" spans="1:16" x14ac:dyDescent="0.25">
      <c r="A59" s="153" t="s">
        <v>144</v>
      </c>
      <c r="B59" s="137"/>
      <c r="C59" s="137"/>
      <c r="D59" s="137"/>
      <c r="E59" s="130">
        <v>0</v>
      </c>
      <c r="F59" s="130"/>
      <c r="G59" s="130">
        <v>0</v>
      </c>
      <c r="H59" s="130"/>
      <c r="I59" s="130">
        <v>0</v>
      </c>
      <c r="J59" s="130"/>
      <c r="K59" s="130">
        <v>0</v>
      </c>
      <c r="L59" s="130"/>
      <c r="M59" s="231">
        <f t="shared" si="5"/>
        <v>0</v>
      </c>
      <c r="N59" s="156"/>
      <c r="P59" s="87"/>
    </row>
    <row r="60" spans="1:16" ht="15.75" thickBot="1" x14ac:dyDescent="0.3">
      <c r="A60" s="157" t="s">
        <v>147</v>
      </c>
      <c r="B60" s="158"/>
      <c r="C60" s="159"/>
      <c r="D60" s="159"/>
      <c r="E60" s="138">
        <v>0</v>
      </c>
      <c r="F60" s="138"/>
      <c r="G60" s="138">
        <v>0</v>
      </c>
      <c r="H60" s="138"/>
      <c r="I60" s="138">
        <v>0</v>
      </c>
      <c r="J60" s="138"/>
      <c r="K60" s="138">
        <v>0</v>
      </c>
      <c r="L60" s="138"/>
      <c r="M60" s="231">
        <f t="shared" si="5"/>
        <v>0</v>
      </c>
      <c r="N60" s="156"/>
      <c r="P60" s="87"/>
    </row>
    <row r="61" spans="1:16" ht="15.75" thickTop="1" x14ac:dyDescent="0.25">
      <c r="A61" s="160"/>
      <c r="B61" s="150"/>
      <c r="C61" s="150"/>
      <c r="D61" s="150" t="s">
        <v>16</v>
      </c>
      <c r="E61" s="161">
        <f>SUM(E55:F60)</f>
        <v>0</v>
      </c>
      <c r="F61" s="161"/>
      <c r="G61" s="161">
        <f>SUM(G55:H60)</f>
        <v>0</v>
      </c>
      <c r="H61" s="161"/>
      <c r="I61" s="161">
        <f>SUM(I55:J60)</f>
        <v>0</v>
      </c>
      <c r="J61" s="161"/>
      <c r="K61" s="161">
        <f>SUM(K55:L60)</f>
        <v>0</v>
      </c>
      <c r="L61" s="161"/>
      <c r="M61" s="232">
        <f>SUM(E61:L61)</f>
        <v>0</v>
      </c>
      <c r="N61" s="156"/>
      <c r="P61" s="87"/>
    </row>
    <row r="62" spans="1:16" x14ac:dyDescent="0.25">
      <c r="A62" s="162"/>
      <c r="B62" s="163"/>
      <c r="C62" s="163"/>
      <c r="D62" s="163"/>
      <c r="E62" s="155"/>
      <c r="F62" s="155"/>
      <c r="G62" s="127"/>
      <c r="H62" s="127"/>
      <c r="I62" s="127"/>
      <c r="J62" s="127"/>
      <c r="K62" s="127"/>
      <c r="L62" s="127"/>
      <c r="M62" s="230"/>
      <c r="N62" s="156"/>
    </row>
    <row r="63" spans="1:16" ht="15.75" thickBot="1" x14ac:dyDescent="0.3">
      <c r="A63" s="164"/>
      <c r="B63" s="165"/>
      <c r="C63" s="165"/>
      <c r="D63" s="166"/>
      <c r="E63" s="167"/>
      <c r="F63" s="167"/>
      <c r="G63" s="167"/>
      <c r="H63" s="167"/>
      <c r="I63" s="167"/>
      <c r="J63" s="167"/>
      <c r="K63" s="167"/>
      <c r="L63" s="167"/>
      <c r="M63" s="233"/>
    </row>
    <row r="64" spans="1:16" x14ac:dyDescent="0.25">
      <c r="A64" s="113" t="s">
        <v>1</v>
      </c>
      <c r="B64" s="137"/>
      <c r="C64" s="137"/>
      <c r="D64" s="137"/>
      <c r="E64" s="130">
        <f>SUM(E61, E53,E39,E34,E27,E23,E18)</f>
        <v>0</v>
      </c>
      <c r="F64" s="130"/>
      <c r="G64" s="130">
        <f>SUM(G61,G53,G39,G34,G27,G23,G18)</f>
        <v>0</v>
      </c>
      <c r="H64" s="130"/>
      <c r="I64" s="130">
        <f>SUM(I61,I53,I39,I34,I27,I23,I18)</f>
        <v>0</v>
      </c>
      <c r="J64" s="130"/>
      <c r="K64" s="130">
        <f>SUM(K61,K53,K39,K34,K27,K23,K18)</f>
        <v>0</v>
      </c>
      <c r="L64" s="130"/>
      <c r="M64" s="226">
        <f>SUM(E64:L64)</f>
        <v>0</v>
      </c>
      <c r="N64" s="86" t="s">
        <v>132</v>
      </c>
    </row>
    <row r="65" spans="1:19" x14ac:dyDescent="0.25">
      <c r="A65" s="125"/>
      <c r="B65" s="118"/>
      <c r="C65" s="118"/>
      <c r="D65" s="126"/>
      <c r="E65" s="127"/>
      <c r="F65" s="127"/>
      <c r="G65" s="127"/>
      <c r="H65" s="127"/>
      <c r="I65" s="127"/>
      <c r="J65" s="127"/>
      <c r="K65" s="127"/>
      <c r="L65" s="127"/>
      <c r="M65" s="229"/>
      <c r="N65" s="168" t="s">
        <v>133</v>
      </c>
    </row>
    <row r="66" spans="1:19" x14ac:dyDescent="0.25">
      <c r="A66" s="169" t="s">
        <v>11</v>
      </c>
      <c r="B66" s="129"/>
      <c r="C66" s="129"/>
      <c r="D66" s="137"/>
      <c r="E66" s="130">
        <f>E64-E23-E34-E56-E58-E60</f>
        <v>0</v>
      </c>
      <c r="F66" s="130"/>
      <c r="G66" s="130">
        <f>G64-G23-G34-G56-G58-G60</f>
        <v>0</v>
      </c>
      <c r="H66" s="130"/>
      <c r="I66" s="130">
        <f>I64-I23-I34-I56-I58-I60</f>
        <v>0</v>
      </c>
      <c r="J66" s="130"/>
      <c r="K66" s="130">
        <f>K64-K23-K34-K56-K58-K60</f>
        <v>0</v>
      </c>
      <c r="L66" s="130"/>
      <c r="M66" s="226">
        <f>SUM(E66:L66)</f>
        <v>0</v>
      </c>
    </row>
    <row r="67" spans="1:19" x14ac:dyDescent="0.25">
      <c r="A67" s="125"/>
      <c r="B67" s="118"/>
      <c r="C67" s="118"/>
      <c r="D67" s="126"/>
      <c r="E67" s="127"/>
      <c r="F67" s="127"/>
      <c r="G67" s="127"/>
      <c r="H67" s="127"/>
      <c r="I67" s="127"/>
      <c r="J67" s="127"/>
      <c r="K67" s="127"/>
      <c r="L67" s="127"/>
      <c r="M67" s="229"/>
      <c r="N67" s="151"/>
    </row>
    <row r="68" spans="1:19" x14ac:dyDescent="0.25">
      <c r="A68" s="135" t="s">
        <v>137</v>
      </c>
      <c r="B68" s="170"/>
      <c r="C68" s="170"/>
      <c r="D68" s="171">
        <v>0.48</v>
      </c>
      <c r="E68" s="172">
        <f>ROUND($D$68*E66,0)</f>
        <v>0</v>
      </c>
      <c r="F68" s="172"/>
      <c r="G68" s="172">
        <f>ROUND($D$68*G66,0)</f>
        <v>0</v>
      </c>
      <c r="H68" s="172"/>
      <c r="I68" s="172">
        <f>ROUND($D$68*I66,0)</f>
        <v>0</v>
      </c>
      <c r="J68" s="172"/>
      <c r="K68" s="172">
        <f>ROUND($D$68*K66,0)</f>
        <v>0</v>
      </c>
      <c r="L68" s="172"/>
      <c r="M68" s="234">
        <f>SUM(E68:L68)</f>
        <v>0</v>
      </c>
      <c r="N68" s="151"/>
    </row>
    <row r="69" spans="1:19" x14ac:dyDescent="0.25">
      <c r="A69" s="173"/>
      <c r="B69" s="126"/>
      <c r="C69" s="126"/>
      <c r="D69" s="126"/>
      <c r="E69" s="127"/>
      <c r="F69" s="127"/>
      <c r="G69" s="127"/>
      <c r="H69" s="127"/>
      <c r="I69" s="127"/>
      <c r="J69" s="127"/>
      <c r="K69" s="127"/>
      <c r="L69" s="127"/>
      <c r="M69" s="229"/>
      <c r="N69" s="151"/>
    </row>
    <row r="70" spans="1:19" ht="12.95" customHeight="1" thickBot="1" x14ac:dyDescent="0.3">
      <c r="A70" s="174" t="s">
        <v>22</v>
      </c>
      <c r="B70" s="175"/>
      <c r="C70" s="175"/>
      <c r="D70" s="175"/>
      <c r="E70" s="176">
        <f>SUM(E64+E68)</f>
        <v>0</v>
      </c>
      <c r="F70" s="176"/>
      <c r="G70" s="176">
        <f>SUM(G64+G68)</f>
        <v>0</v>
      </c>
      <c r="H70" s="176"/>
      <c r="I70" s="176">
        <f>SUM(I64+I68)</f>
        <v>0</v>
      </c>
      <c r="J70" s="176"/>
      <c r="K70" s="176">
        <f>SUM(K64+K68)</f>
        <v>0</v>
      </c>
      <c r="L70" s="176"/>
      <c r="M70" s="235">
        <f>SUM(E70:L70)</f>
        <v>0</v>
      </c>
      <c r="N70" s="151"/>
    </row>
    <row r="71" spans="1:19" ht="15.75" thickTop="1" x14ac:dyDescent="0.25">
      <c r="A71" s="136" t="s">
        <v>138</v>
      </c>
      <c r="B71" s="118"/>
      <c r="C71" s="118"/>
      <c r="D71" s="126"/>
      <c r="E71" s="127"/>
      <c r="F71" s="127"/>
      <c r="G71" s="127"/>
      <c r="H71" s="127"/>
      <c r="I71" s="127"/>
      <c r="J71" s="127"/>
      <c r="K71" s="127"/>
      <c r="L71" s="127"/>
      <c r="M71" s="236"/>
      <c r="N71" s="151"/>
    </row>
    <row r="72" spans="1:19" x14ac:dyDescent="0.25">
      <c r="A72" s="125"/>
      <c r="B72" s="118"/>
      <c r="C72" s="118"/>
      <c r="D72" s="126"/>
      <c r="E72" s="127"/>
      <c r="F72" s="127"/>
      <c r="G72" s="127"/>
      <c r="H72" s="127"/>
      <c r="I72" s="127"/>
      <c r="J72" s="127"/>
      <c r="K72" s="127"/>
      <c r="L72" s="127"/>
      <c r="M72" s="236"/>
    </row>
    <row r="73" spans="1:19" x14ac:dyDescent="0.25">
      <c r="A73" s="177" t="s">
        <v>139</v>
      </c>
      <c r="B73" s="150"/>
      <c r="C73" s="150"/>
      <c r="M73" s="191"/>
    </row>
    <row r="74" spans="1:19" x14ac:dyDescent="0.25">
      <c r="A74" s="177" t="s">
        <v>77</v>
      </c>
      <c r="M74" s="191"/>
    </row>
    <row r="75" spans="1:19" x14ac:dyDescent="0.25">
      <c r="A75" s="178" t="s">
        <v>28</v>
      </c>
      <c r="B75" s="179"/>
      <c r="C75" s="179"/>
      <c r="D75" s="179"/>
      <c r="E75" s="180"/>
      <c r="M75" s="191"/>
    </row>
    <row r="76" spans="1:19" x14ac:dyDescent="0.25">
      <c r="A76" s="178"/>
      <c r="B76" s="178"/>
      <c r="C76" s="178" t="s">
        <v>78</v>
      </c>
      <c r="D76" s="179"/>
      <c r="E76" s="180"/>
      <c r="M76" s="237"/>
      <c r="P76" s="181"/>
      <c r="Q76" s="182"/>
      <c r="R76" s="182"/>
    </row>
    <row r="77" spans="1:19" x14ac:dyDescent="0.25">
      <c r="A77" s="178"/>
      <c r="B77" s="183"/>
      <c r="C77" s="183" t="s">
        <v>29</v>
      </c>
      <c r="D77" s="184"/>
      <c r="E77" s="180"/>
      <c r="M77" s="237"/>
      <c r="N77" s="185"/>
    </row>
    <row r="78" spans="1:19" x14ac:dyDescent="0.25">
      <c r="A78" s="178"/>
      <c r="B78" s="183"/>
      <c r="C78" s="183" t="s">
        <v>30</v>
      </c>
      <c r="D78" s="184"/>
      <c r="E78" s="180"/>
      <c r="M78" s="191"/>
    </row>
    <row r="79" spans="1:19" x14ac:dyDescent="0.25">
      <c r="A79" s="178"/>
      <c r="B79" s="183"/>
      <c r="C79" s="183" t="s">
        <v>43</v>
      </c>
      <c r="D79" s="184"/>
      <c r="E79" s="186"/>
      <c r="M79" s="237"/>
    </row>
    <row r="80" spans="1:19" x14ac:dyDescent="0.25">
      <c r="M80" s="191"/>
      <c r="S80" s="182"/>
    </row>
    <row r="81" spans="13:13" x14ac:dyDescent="0.25">
      <c r="M81" s="191"/>
    </row>
    <row r="82" spans="13:13" x14ac:dyDescent="0.25">
      <c r="M82" s="191"/>
    </row>
    <row r="83" spans="13:13" x14ac:dyDescent="0.25">
      <c r="M83" s="191"/>
    </row>
    <row r="84" spans="13:13" x14ac:dyDescent="0.25">
      <c r="M84" s="191"/>
    </row>
    <row r="85" spans="13:13" x14ac:dyDescent="0.25">
      <c r="M85" s="191"/>
    </row>
    <row r="86" spans="13:13" x14ac:dyDescent="0.25">
      <c r="M86" s="191"/>
    </row>
    <row r="87" spans="13:13" x14ac:dyDescent="0.25">
      <c r="M87" s="191"/>
    </row>
    <row r="88" spans="13:13" x14ac:dyDescent="0.25">
      <c r="M88" s="191"/>
    </row>
    <row r="89" spans="13:13" x14ac:dyDescent="0.25">
      <c r="M89" s="191"/>
    </row>
    <row r="90" spans="13:13" x14ac:dyDescent="0.25">
      <c r="M90" s="191"/>
    </row>
    <row r="91" spans="13:13" x14ac:dyDescent="0.25">
      <c r="M91" s="191"/>
    </row>
    <row r="92" spans="13:13" x14ac:dyDescent="0.25">
      <c r="M92" s="191"/>
    </row>
    <row r="93" spans="13:13" x14ac:dyDescent="0.25">
      <c r="M93" s="191"/>
    </row>
    <row r="94" spans="13:13" x14ac:dyDescent="0.25">
      <c r="M94" s="191"/>
    </row>
    <row r="95" spans="13:13" x14ac:dyDescent="0.25">
      <c r="M95" s="191"/>
    </row>
    <row r="96" spans="13:13" x14ac:dyDescent="0.25">
      <c r="M96" s="191"/>
    </row>
    <row r="97" spans="13:13" x14ac:dyDescent="0.25">
      <c r="M97" s="191"/>
    </row>
    <row r="98" spans="13:13" x14ac:dyDescent="0.25">
      <c r="M98" s="191"/>
    </row>
    <row r="99" spans="13:13" x14ac:dyDescent="0.25">
      <c r="M99" s="191"/>
    </row>
    <row r="100" spans="13:13" x14ac:dyDescent="0.25">
      <c r="M100" s="191"/>
    </row>
    <row r="101" spans="13:13" x14ac:dyDescent="0.25">
      <c r="M101" s="191"/>
    </row>
    <row r="102" spans="13:13" x14ac:dyDescent="0.25">
      <c r="M102" s="191"/>
    </row>
    <row r="103" spans="13:13" x14ac:dyDescent="0.25">
      <c r="M103" s="191"/>
    </row>
    <row r="104" spans="13:13" x14ac:dyDescent="0.25">
      <c r="M104" s="191"/>
    </row>
    <row r="105" spans="13:13" x14ac:dyDescent="0.25">
      <c r="M105" s="191"/>
    </row>
    <row r="106" spans="13:13" x14ac:dyDescent="0.25">
      <c r="M106" s="191"/>
    </row>
    <row r="107" spans="13:13" x14ac:dyDescent="0.25">
      <c r="M107" s="191"/>
    </row>
    <row r="108" spans="13:13" x14ac:dyDescent="0.25">
      <c r="M108" s="191"/>
    </row>
    <row r="109" spans="13:13" x14ac:dyDescent="0.25">
      <c r="M109" s="191"/>
    </row>
    <row r="110" spans="13:13" x14ac:dyDescent="0.25">
      <c r="M110" s="191"/>
    </row>
    <row r="111" spans="13:13" x14ac:dyDescent="0.25">
      <c r="M111" s="191"/>
    </row>
    <row r="112" spans="13:13" x14ac:dyDescent="0.25">
      <c r="M112" s="191"/>
    </row>
    <row r="113" spans="13:13" x14ac:dyDescent="0.25">
      <c r="M113" s="191"/>
    </row>
    <row r="114" spans="13:13" x14ac:dyDescent="0.25">
      <c r="M114" s="191"/>
    </row>
    <row r="115" spans="13:13" x14ac:dyDescent="0.25">
      <c r="M115" s="191"/>
    </row>
    <row r="116" spans="13:13" x14ac:dyDescent="0.25">
      <c r="M116" s="191"/>
    </row>
    <row r="117" spans="13:13" x14ac:dyDescent="0.25">
      <c r="M117" s="191"/>
    </row>
    <row r="118" spans="13:13" x14ac:dyDescent="0.25">
      <c r="M118" s="191"/>
    </row>
    <row r="119" spans="13:13" x14ac:dyDescent="0.25">
      <c r="M119" s="191"/>
    </row>
    <row r="120" spans="13:13" x14ac:dyDescent="0.25">
      <c r="M120" s="191"/>
    </row>
    <row r="121" spans="13:13" x14ac:dyDescent="0.25">
      <c r="M121" s="191"/>
    </row>
    <row r="122" spans="13:13" x14ac:dyDescent="0.25">
      <c r="M122" s="191"/>
    </row>
    <row r="123" spans="13:13" x14ac:dyDescent="0.25">
      <c r="M123" s="191"/>
    </row>
    <row r="124" spans="13:13" x14ac:dyDescent="0.25">
      <c r="M124" s="191"/>
    </row>
    <row r="125" spans="13:13" x14ac:dyDescent="0.25">
      <c r="M125" s="191"/>
    </row>
    <row r="126" spans="13:13" x14ac:dyDescent="0.25">
      <c r="M126" s="191"/>
    </row>
    <row r="127" spans="13:13" x14ac:dyDescent="0.25">
      <c r="M127" s="191"/>
    </row>
    <row r="128" spans="13:13" x14ac:dyDescent="0.25">
      <c r="M128" s="191"/>
    </row>
    <row r="129" spans="13:13" x14ac:dyDescent="0.25">
      <c r="M129" s="191"/>
    </row>
    <row r="130" spans="13:13" x14ac:dyDescent="0.25">
      <c r="M130" s="191"/>
    </row>
    <row r="131" spans="13:13" x14ac:dyDescent="0.25">
      <c r="M131" s="191"/>
    </row>
    <row r="132" spans="13:13" x14ac:dyDescent="0.25">
      <c r="M132" s="191"/>
    </row>
    <row r="133" spans="13:13" x14ac:dyDescent="0.25">
      <c r="M133" s="191"/>
    </row>
    <row r="134" spans="13:13" x14ac:dyDescent="0.25">
      <c r="M134" s="191"/>
    </row>
    <row r="135" spans="13:13" x14ac:dyDescent="0.25">
      <c r="M135" s="191"/>
    </row>
    <row r="136" spans="13:13" x14ac:dyDescent="0.25">
      <c r="M136" s="191"/>
    </row>
    <row r="137" spans="13:13" x14ac:dyDescent="0.25">
      <c r="M137" s="191"/>
    </row>
    <row r="138" spans="13:13" x14ac:dyDescent="0.25">
      <c r="M138" s="191"/>
    </row>
    <row r="139" spans="13:13" x14ac:dyDescent="0.25">
      <c r="M139" s="191"/>
    </row>
    <row r="140" spans="13:13" x14ac:dyDescent="0.25">
      <c r="M140" s="191"/>
    </row>
    <row r="141" spans="13:13" x14ac:dyDescent="0.25">
      <c r="M141" s="191"/>
    </row>
    <row r="142" spans="13:13" x14ac:dyDescent="0.25">
      <c r="M142" s="191"/>
    </row>
    <row r="143" spans="13:13" x14ac:dyDescent="0.25">
      <c r="M143" s="191"/>
    </row>
    <row r="144" spans="13:13" x14ac:dyDescent="0.25">
      <c r="M144" s="191"/>
    </row>
    <row r="145" spans="13:13" x14ac:dyDescent="0.25">
      <c r="M145" s="191"/>
    </row>
    <row r="146" spans="13:13" x14ac:dyDescent="0.25">
      <c r="M146" s="191"/>
    </row>
    <row r="147" spans="13:13" x14ac:dyDescent="0.25">
      <c r="M147" s="191"/>
    </row>
    <row r="148" spans="13:13" x14ac:dyDescent="0.25">
      <c r="M148" s="191"/>
    </row>
    <row r="149" spans="13:13" x14ac:dyDescent="0.25">
      <c r="M149" s="191"/>
    </row>
    <row r="150" spans="13:13" x14ac:dyDescent="0.25">
      <c r="M150" s="191"/>
    </row>
    <row r="151" spans="13:13" x14ac:dyDescent="0.25">
      <c r="M151" s="191"/>
    </row>
    <row r="152" spans="13:13" x14ac:dyDescent="0.25">
      <c r="M152" s="191"/>
    </row>
    <row r="153" spans="13:13" x14ac:dyDescent="0.25">
      <c r="M153" s="191"/>
    </row>
    <row r="154" spans="13:13" x14ac:dyDescent="0.25">
      <c r="M154" s="191"/>
    </row>
    <row r="155" spans="13:13" x14ac:dyDescent="0.25">
      <c r="M155" s="191"/>
    </row>
    <row r="156" spans="13:13" x14ac:dyDescent="0.25">
      <c r="M156" s="191"/>
    </row>
    <row r="157" spans="13:13" x14ac:dyDescent="0.25">
      <c r="M157" s="191"/>
    </row>
    <row r="158" spans="13:13" x14ac:dyDescent="0.25">
      <c r="M158" s="191"/>
    </row>
    <row r="159" spans="13:13" x14ac:dyDescent="0.25">
      <c r="M159" s="191"/>
    </row>
    <row r="160" spans="13:13" x14ac:dyDescent="0.25">
      <c r="M160" s="191"/>
    </row>
    <row r="161" spans="13:13" x14ac:dyDescent="0.25">
      <c r="M161" s="191"/>
    </row>
    <row r="162" spans="13:13" x14ac:dyDescent="0.25">
      <c r="M162" s="191"/>
    </row>
    <row r="163" spans="13:13" x14ac:dyDescent="0.25">
      <c r="M163" s="191"/>
    </row>
    <row r="164" spans="13:13" x14ac:dyDescent="0.25">
      <c r="M164" s="191"/>
    </row>
    <row r="165" spans="13:13" x14ac:dyDescent="0.25">
      <c r="M165" s="191"/>
    </row>
    <row r="166" spans="13:13" x14ac:dyDescent="0.25">
      <c r="M166" s="191"/>
    </row>
    <row r="167" spans="13:13" x14ac:dyDescent="0.25">
      <c r="M167" s="191"/>
    </row>
    <row r="168" spans="13:13" x14ac:dyDescent="0.25">
      <c r="M168" s="191"/>
    </row>
    <row r="169" spans="13:13" x14ac:dyDescent="0.25">
      <c r="M169" s="191"/>
    </row>
    <row r="170" spans="13:13" x14ac:dyDescent="0.25">
      <c r="M170" s="191"/>
    </row>
    <row r="171" spans="13:13" x14ac:dyDescent="0.25">
      <c r="M171" s="191"/>
    </row>
    <row r="172" spans="13:13" x14ac:dyDescent="0.25">
      <c r="M172" s="191"/>
    </row>
    <row r="173" spans="13:13" x14ac:dyDescent="0.25">
      <c r="M173" s="191"/>
    </row>
    <row r="174" spans="13:13" x14ac:dyDescent="0.25">
      <c r="M174" s="191"/>
    </row>
    <row r="175" spans="13:13" x14ac:dyDescent="0.25">
      <c r="M175" s="191"/>
    </row>
    <row r="176" spans="13:13" x14ac:dyDescent="0.25">
      <c r="M176" s="191"/>
    </row>
    <row r="177" spans="13:13" x14ac:dyDescent="0.25">
      <c r="M177" s="191"/>
    </row>
    <row r="178" spans="13:13" x14ac:dyDescent="0.25">
      <c r="M178" s="191"/>
    </row>
    <row r="179" spans="13:13" x14ac:dyDescent="0.25">
      <c r="M179" s="191"/>
    </row>
    <row r="180" spans="13:13" x14ac:dyDescent="0.25">
      <c r="M180" s="191"/>
    </row>
    <row r="181" spans="13:13" x14ac:dyDescent="0.25">
      <c r="M181" s="191"/>
    </row>
    <row r="182" spans="13:13" x14ac:dyDescent="0.25">
      <c r="M182" s="191"/>
    </row>
    <row r="183" spans="13:13" x14ac:dyDescent="0.25">
      <c r="M183" s="191"/>
    </row>
    <row r="184" spans="13:13" x14ac:dyDescent="0.25">
      <c r="M184" s="191"/>
    </row>
    <row r="185" spans="13:13" x14ac:dyDescent="0.25">
      <c r="M185" s="191"/>
    </row>
    <row r="186" spans="13:13" x14ac:dyDescent="0.25">
      <c r="M186" s="191"/>
    </row>
    <row r="187" spans="13:13" x14ac:dyDescent="0.25">
      <c r="M187" s="191"/>
    </row>
    <row r="188" spans="13:13" x14ac:dyDescent="0.25">
      <c r="M188" s="191"/>
    </row>
    <row r="189" spans="13:13" x14ac:dyDescent="0.25">
      <c r="M189" s="191"/>
    </row>
    <row r="190" spans="13:13" x14ac:dyDescent="0.25">
      <c r="M190" s="191"/>
    </row>
    <row r="191" spans="13:13" x14ac:dyDescent="0.25">
      <c r="M191" s="191"/>
    </row>
    <row r="192" spans="13:13" x14ac:dyDescent="0.25">
      <c r="M192" s="191"/>
    </row>
    <row r="193" spans="13:13" x14ac:dyDescent="0.25">
      <c r="M193" s="191"/>
    </row>
    <row r="194" spans="13:13" x14ac:dyDescent="0.25">
      <c r="M194" s="191"/>
    </row>
    <row r="195" spans="13:13" x14ac:dyDescent="0.25">
      <c r="M195" s="191"/>
    </row>
    <row r="196" spans="13:13" x14ac:dyDescent="0.25">
      <c r="M196" s="191"/>
    </row>
    <row r="197" spans="13:13" x14ac:dyDescent="0.25">
      <c r="M197" s="191"/>
    </row>
    <row r="198" spans="13:13" x14ac:dyDescent="0.25">
      <c r="M198" s="191"/>
    </row>
    <row r="199" spans="13:13" x14ac:dyDescent="0.25">
      <c r="M199" s="191"/>
    </row>
    <row r="200" spans="13:13" x14ac:dyDescent="0.25">
      <c r="M200" s="191"/>
    </row>
    <row r="201" spans="13:13" x14ac:dyDescent="0.25">
      <c r="M201" s="191"/>
    </row>
    <row r="202" spans="13:13" x14ac:dyDescent="0.25">
      <c r="M202" s="191"/>
    </row>
    <row r="203" spans="13:13" x14ac:dyDescent="0.25">
      <c r="M203" s="191"/>
    </row>
    <row r="204" spans="13:13" x14ac:dyDescent="0.25">
      <c r="M204" s="191"/>
    </row>
    <row r="205" spans="13:13" x14ac:dyDescent="0.25">
      <c r="M205" s="191"/>
    </row>
    <row r="206" spans="13:13" x14ac:dyDescent="0.25">
      <c r="M206" s="191"/>
    </row>
    <row r="207" spans="13:13" x14ac:dyDescent="0.25">
      <c r="M207" s="191"/>
    </row>
    <row r="208" spans="13:13" x14ac:dyDescent="0.25">
      <c r="M208" s="191"/>
    </row>
    <row r="209" spans="13:13" x14ac:dyDescent="0.25">
      <c r="M209" s="191"/>
    </row>
    <row r="210" spans="13:13" x14ac:dyDescent="0.25">
      <c r="M210" s="191"/>
    </row>
    <row r="211" spans="13:13" x14ac:dyDescent="0.25">
      <c r="M211" s="191"/>
    </row>
    <row r="212" spans="13:13" x14ac:dyDescent="0.25">
      <c r="M212" s="191"/>
    </row>
    <row r="213" spans="13:13" x14ac:dyDescent="0.25">
      <c r="M213" s="191"/>
    </row>
    <row r="214" spans="13:13" x14ac:dyDescent="0.25">
      <c r="M214" s="191"/>
    </row>
    <row r="215" spans="13:13" x14ac:dyDescent="0.25">
      <c r="M215" s="191"/>
    </row>
    <row r="216" spans="13:13" x14ac:dyDescent="0.25">
      <c r="M216" s="191"/>
    </row>
    <row r="217" spans="13:13" x14ac:dyDescent="0.25">
      <c r="M217" s="191"/>
    </row>
    <row r="218" spans="13:13" x14ac:dyDescent="0.25">
      <c r="M218" s="191"/>
    </row>
    <row r="219" spans="13:13" x14ac:dyDescent="0.25">
      <c r="M219" s="191"/>
    </row>
    <row r="220" spans="13:13" x14ac:dyDescent="0.25">
      <c r="M220" s="191"/>
    </row>
    <row r="221" spans="13:13" x14ac:dyDescent="0.25">
      <c r="M221" s="191"/>
    </row>
    <row r="222" spans="13:13" x14ac:dyDescent="0.25">
      <c r="M222" s="191"/>
    </row>
    <row r="223" spans="13:13" x14ac:dyDescent="0.25">
      <c r="M223" s="191"/>
    </row>
    <row r="224" spans="13:13" x14ac:dyDescent="0.25">
      <c r="M224" s="191"/>
    </row>
    <row r="225" spans="13:13" x14ac:dyDescent="0.25">
      <c r="M225" s="191"/>
    </row>
    <row r="226" spans="13:13" x14ac:dyDescent="0.25">
      <c r="M226" s="191"/>
    </row>
    <row r="227" spans="13:13" x14ac:dyDescent="0.25">
      <c r="M227" s="191"/>
    </row>
    <row r="228" spans="13:13" x14ac:dyDescent="0.25">
      <c r="M228" s="191"/>
    </row>
    <row r="229" spans="13:13" x14ac:dyDescent="0.25">
      <c r="M229" s="191"/>
    </row>
    <row r="230" spans="13:13" x14ac:dyDescent="0.25">
      <c r="M230" s="191"/>
    </row>
    <row r="231" spans="13:13" x14ac:dyDescent="0.25">
      <c r="M231" s="191"/>
    </row>
    <row r="232" spans="13:13" x14ac:dyDescent="0.25">
      <c r="M232" s="191"/>
    </row>
    <row r="233" spans="13:13" x14ac:dyDescent="0.25">
      <c r="M233" s="191"/>
    </row>
    <row r="234" spans="13:13" x14ac:dyDescent="0.25">
      <c r="M234" s="191"/>
    </row>
    <row r="235" spans="13:13" x14ac:dyDescent="0.25">
      <c r="M235" s="191"/>
    </row>
    <row r="236" spans="13:13" x14ac:dyDescent="0.25">
      <c r="M236" s="191"/>
    </row>
    <row r="237" spans="13:13" x14ac:dyDescent="0.25">
      <c r="M237" s="191"/>
    </row>
    <row r="238" spans="13:13" x14ac:dyDescent="0.25">
      <c r="M238" s="191"/>
    </row>
    <row r="239" spans="13:13" x14ac:dyDescent="0.25">
      <c r="M239" s="191"/>
    </row>
    <row r="240" spans="13:13" x14ac:dyDescent="0.25">
      <c r="M240" s="191"/>
    </row>
    <row r="241" spans="13:13" x14ac:dyDescent="0.25">
      <c r="M241" s="191"/>
    </row>
    <row r="242" spans="13:13" x14ac:dyDescent="0.25">
      <c r="M242" s="191"/>
    </row>
    <row r="243" spans="13:13" x14ac:dyDescent="0.25">
      <c r="M243" s="191"/>
    </row>
    <row r="244" spans="13:13" x14ac:dyDescent="0.25">
      <c r="M244" s="191"/>
    </row>
    <row r="245" spans="13:13" x14ac:dyDescent="0.25">
      <c r="M245" s="191"/>
    </row>
    <row r="246" spans="13:13" x14ac:dyDescent="0.25">
      <c r="M246" s="191"/>
    </row>
    <row r="247" spans="13:13" x14ac:dyDescent="0.25">
      <c r="M247" s="191"/>
    </row>
    <row r="248" spans="13:13" x14ac:dyDescent="0.25">
      <c r="M248" s="191"/>
    </row>
    <row r="249" spans="13:13" x14ac:dyDescent="0.25">
      <c r="M249" s="191"/>
    </row>
    <row r="250" spans="13:13" x14ac:dyDescent="0.25">
      <c r="M250" s="191"/>
    </row>
    <row r="251" spans="13:13" x14ac:dyDescent="0.25">
      <c r="M251" s="191"/>
    </row>
    <row r="252" spans="13:13" x14ac:dyDescent="0.25">
      <c r="M252" s="191"/>
    </row>
    <row r="253" spans="13:13" x14ac:dyDescent="0.25">
      <c r="M253" s="191"/>
    </row>
    <row r="254" spans="13:13" x14ac:dyDescent="0.25">
      <c r="M254" s="191"/>
    </row>
    <row r="255" spans="13:13" x14ac:dyDescent="0.25">
      <c r="M255" s="191"/>
    </row>
    <row r="256" spans="13:13" x14ac:dyDescent="0.25">
      <c r="M256" s="191"/>
    </row>
    <row r="257" spans="13:13" x14ac:dyDescent="0.25">
      <c r="M257" s="191"/>
    </row>
    <row r="258" spans="13:13" x14ac:dyDescent="0.25">
      <c r="M258" s="191"/>
    </row>
    <row r="259" spans="13:13" x14ac:dyDescent="0.25">
      <c r="M259" s="191"/>
    </row>
    <row r="260" spans="13:13" x14ac:dyDescent="0.25">
      <c r="M260" s="191"/>
    </row>
    <row r="261" spans="13:13" x14ac:dyDescent="0.25">
      <c r="M261" s="191"/>
    </row>
    <row r="262" spans="13:13" x14ac:dyDescent="0.25">
      <c r="M262" s="191"/>
    </row>
    <row r="263" spans="13:13" x14ac:dyDescent="0.25">
      <c r="M263" s="191"/>
    </row>
    <row r="264" spans="13:13" x14ac:dyDescent="0.25">
      <c r="M264" s="191"/>
    </row>
    <row r="265" spans="13:13" x14ac:dyDescent="0.25">
      <c r="M265" s="191"/>
    </row>
    <row r="266" spans="13:13" x14ac:dyDescent="0.25">
      <c r="M266" s="191"/>
    </row>
    <row r="267" spans="13:13" x14ac:dyDescent="0.25">
      <c r="M267" s="191"/>
    </row>
    <row r="268" spans="13:13" x14ac:dyDescent="0.25">
      <c r="M268" s="191"/>
    </row>
    <row r="269" spans="13:13" x14ac:dyDescent="0.25">
      <c r="M269" s="191"/>
    </row>
    <row r="270" spans="13:13" x14ac:dyDescent="0.25">
      <c r="M270" s="191"/>
    </row>
    <row r="271" spans="13:13" x14ac:dyDescent="0.25">
      <c r="M271" s="191"/>
    </row>
    <row r="272" spans="13:13" x14ac:dyDescent="0.25">
      <c r="M272" s="191"/>
    </row>
    <row r="273" spans="13:13" x14ac:dyDescent="0.25">
      <c r="M273" s="191"/>
    </row>
    <row r="274" spans="13:13" x14ac:dyDescent="0.25">
      <c r="M274" s="191"/>
    </row>
    <row r="275" spans="13:13" x14ac:dyDescent="0.25">
      <c r="M275" s="191"/>
    </row>
    <row r="276" spans="13:13" x14ac:dyDescent="0.25">
      <c r="M276" s="191"/>
    </row>
    <row r="277" spans="13:13" x14ac:dyDescent="0.25">
      <c r="M277" s="191"/>
    </row>
    <row r="278" spans="13:13" x14ac:dyDescent="0.25">
      <c r="M278" s="191"/>
    </row>
    <row r="279" spans="13:13" x14ac:dyDescent="0.25">
      <c r="M279" s="191"/>
    </row>
    <row r="280" spans="13:13" x14ac:dyDescent="0.25">
      <c r="M280" s="191"/>
    </row>
    <row r="281" spans="13:13" x14ac:dyDescent="0.25">
      <c r="M281" s="191"/>
    </row>
    <row r="282" spans="13:13" x14ac:dyDescent="0.25">
      <c r="M282" s="191"/>
    </row>
    <row r="283" spans="13:13" x14ac:dyDescent="0.25">
      <c r="M283" s="191"/>
    </row>
    <row r="284" spans="13:13" x14ac:dyDescent="0.25">
      <c r="M284" s="191"/>
    </row>
    <row r="285" spans="13:13" x14ac:dyDescent="0.25">
      <c r="M285" s="191"/>
    </row>
    <row r="286" spans="13:13" x14ac:dyDescent="0.25">
      <c r="M286" s="191"/>
    </row>
    <row r="287" spans="13:13" x14ac:dyDescent="0.25">
      <c r="M287" s="191"/>
    </row>
    <row r="288" spans="13:13" x14ac:dyDescent="0.25">
      <c r="M288" s="191"/>
    </row>
    <row r="289" spans="13:13" x14ac:dyDescent="0.25">
      <c r="M289" s="191"/>
    </row>
    <row r="290" spans="13:13" x14ac:dyDescent="0.25">
      <c r="M290" s="191"/>
    </row>
    <row r="291" spans="13:13" x14ac:dyDescent="0.25">
      <c r="M291" s="191"/>
    </row>
    <row r="292" spans="13:13" x14ac:dyDescent="0.25">
      <c r="M292" s="191"/>
    </row>
    <row r="293" spans="13:13" x14ac:dyDescent="0.25">
      <c r="M293" s="191"/>
    </row>
    <row r="294" spans="13:13" x14ac:dyDescent="0.25">
      <c r="M294" s="191"/>
    </row>
    <row r="295" spans="13:13" x14ac:dyDescent="0.25">
      <c r="M295" s="191"/>
    </row>
    <row r="296" spans="13:13" x14ac:dyDescent="0.25">
      <c r="M296" s="191"/>
    </row>
    <row r="297" spans="13:13" x14ac:dyDescent="0.25">
      <c r="M297" s="191"/>
    </row>
    <row r="298" spans="13:13" x14ac:dyDescent="0.25">
      <c r="M298" s="191"/>
    </row>
    <row r="299" spans="13:13" x14ac:dyDescent="0.25">
      <c r="M299" s="191"/>
    </row>
    <row r="300" spans="13:13" x14ac:dyDescent="0.25">
      <c r="M300" s="191"/>
    </row>
    <row r="301" spans="13:13" x14ac:dyDescent="0.25">
      <c r="M301" s="191"/>
    </row>
    <row r="302" spans="13:13" x14ac:dyDescent="0.25">
      <c r="M302" s="191"/>
    </row>
    <row r="303" spans="13:13" x14ac:dyDescent="0.25">
      <c r="M303" s="191"/>
    </row>
    <row r="304" spans="13:13" x14ac:dyDescent="0.25">
      <c r="M304" s="191"/>
    </row>
    <row r="305" spans="13:13" x14ac:dyDescent="0.25">
      <c r="M305" s="191"/>
    </row>
    <row r="306" spans="13:13" x14ac:dyDescent="0.25">
      <c r="M306" s="191"/>
    </row>
    <row r="307" spans="13:13" x14ac:dyDescent="0.25">
      <c r="M307" s="191"/>
    </row>
    <row r="308" spans="13:13" x14ac:dyDescent="0.25">
      <c r="M308" s="191"/>
    </row>
    <row r="309" spans="13:13" x14ac:dyDescent="0.25">
      <c r="M309" s="191"/>
    </row>
    <row r="310" spans="13:13" x14ac:dyDescent="0.25">
      <c r="M310" s="191"/>
    </row>
    <row r="311" spans="13:13" x14ac:dyDescent="0.25">
      <c r="M311" s="191"/>
    </row>
    <row r="312" spans="13:13" x14ac:dyDescent="0.25">
      <c r="M312" s="191"/>
    </row>
    <row r="313" spans="13:13" x14ac:dyDescent="0.25">
      <c r="M313" s="191"/>
    </row>
    <row r="314" spans="13:13" x14ac:dyDescent="0.25">
      <c r="M314" s="191"/>
    </row>
    <row r="315" spans="13:13" x14ac:dyDescent="0.25">
      <c r="M315" s="191"/>
    </row>
    <row r="316" spans="13:13" x14ac:dyDescent="0.25">
      <c r="M316" s="191"/>
    </row>
    <row r="317" spans="13:13" x14ac:dyDescent="0.25">
      <c r="M317" s="191"/>
    </row>
    <row r="318" spans="13:13" x14ac:dyDescent="0.25">
      <c r="M318" s="191"/>
    </row>
    <row r="319" spans="13:13" x14ac:dyDescent="0.25">
      <c r="M319" s="191"/>
    </row>
    <row r="320" spans="13:13" x14ac:dyDescent="0.25">
      <c r="M320" s="191"/>
    </row>
    <row r="321" spans="13:13" x14ac:dyDescent="0.25">
      <c r="M321" s="191"/>
    </row>
    <row r="322" spans="13:13" x14ac:dyDescent="0.25">
      <c r="M322" s="191"/>
    </row>
    <row r="323" spans="13:13" x14ac:dyDescent="0.25">
      <c r="M323" s="191"/>
    </row>
    <row r="324" spans="13:13" x14ac:dyDescent="0.25">
      <c r="M324" s="191"/>
    </row>
    <row r="325" spans="13:13" x14ac:dyDescent="0.25">
      <c r="M325" s="191"/>
    </row>
    <row r="326" spans="13:13" x14ac:dyDescent="0.25">
      <c r="M326" s="191"/>
    </row>
    <row r="327" spans="13:13" x14ac:dyDescent="0.25">
      <c r="M327" s="191"/>
    </row>
    <row r="328" spans="13:13" x14ac:dyDescent="0.25">
      <c r="M328" s="191"/>
    </row>
    <row r="329" spans="13:13" x14ac:dyDescent="0.25">
      <c r="M329" s="191"/>
    </row>
    <row r="330" spans="13:13" x14ac:dyDescent="0.25">
      <c r="M330" s="191"/>
    </row>
    <row r="331" spans="13:13" x14ac:dyDescent="0.25">
      <c r="M331" s="191"/>
    </row>
    <row r="332" spans="13:13" x14ac:dyDescent="0.25">
      <c r="M332" s="191"/>
    </row>
    <row r="333" spans="13:13" x14ac:dyDescent="0.25">
      <c r="M333" s="191"/>
    </row>
    <row r="334" spans="13:13" x14ac:dyDescent="0.25">
      <c r="M334" s="191"/>
    </row>
    <row r="335" spans="13:13" x14ac:dyDescent="0.25">
      <c r="M335" s="191"/>
    </row>
    <row r="336" spans="13:13" x14ac:dyDescent="0.25">
      <c r="M336" s="191"/>
    </row>
    <row r="337" spans="13:13" x14ac:dyDescent="0.25">
      <c r="M337" s="191"/>
    </row>
    <row r="338" spans="13:13" x14ac:dyDescent="0.25">
      <c r="M338" s="191"/>
    </row>
    <row r="339" spans="13:13" x14ac:dyDescent="0.25">
      <c r="M339" s="191"/>
    </row>
    <row r="340" spans="13:13" x14ac:dyDescent="0.25">
      <c r="M340" s="191"/>
    </row>
    <row r="341" spans="13:13" x14ac:dyDescent="0.25">
      <c r="M341" s="191"/>
    </row>
    <row r="342" spans="13:13" x14ac:dyDescent="0.25">
      <c r="M342" s="191"/>
    </row>
    <row r="343" spans="13:13" x14ac:dyDescent="0.25">
      <c r="M343" s="191"/>
    </row>
    <row r="344" spans="13:13" x14ac:dyDescent="0.25">
      <c r="M344" s="191"/>
    </row>
    <row r="345" spans="13:13" x14ac:dyDescent="0.25">
      <c r="M345" s="191"/>
    </row>
    <row r="346" spans="13:13" x14ac:dyDescent="0.25">
      <c r="M346" s="191"/>
    </row>
    <row r="347" spans="13:13" x14ac:dyDescent="0.25">
      <c r="M347" s="191"/>
    </row>
    <row r="348" spans="13:13" x14ac:dyDescent="0.25">
      <c r="M348" s="191"/>
    </row>
    <row r="349" spans="13:13" x14ac:dyDescent="0.25">
      <c r="M349" s="191"/>
    </row>
    <row r="350" spans="13:13" x14ac:dyDescent="0.25">
      <c r="M350" s="191"/>
    </row>
    <row r="351" spans="13:13" x14ac:dyDescent="0.25">
      <c r="M351" s="191"/>
    </row>
    <row r="352" spans="13:13" x14ac:dyDescent="0.25">
      <c r="M352" s="191"/>
    </row>
    <row r="353" spans="13:13" x14ac:dyDescent="0.25">
      <c r="M353" s="191"/>
    </row>
    <row r="354" spans="13:13" x14ac:dyDescent="0.25">
      <c r="M354" s="191"/>
    </row>
    <row r="355" spans="13:13" x14ac:dyDescent="0.25">
      <c r="M355" s="191"/>
    </row>
    <row r="356" spans="13:13" x14ac:dyDescent="0.25">
      <c r="M356" s="191"/>
    </row>
    <row r="357" spans="13:13" x14ac:dyDescent="0.25">
      <c r="M357" s="191"/>
    </row>
    <row r="358" spans="13:13" x14ac:dyDescent="0.25">
      <c r="M358" s="191"/>
    </row>
    <row r="359" spans="13:13" x14ac:dyDescent="0.25">
      <c r="M359" s="191"/>
    </row>
    <row r="360" spans="13:13" x14ac:dyDescent="0.25">
      <c r="M360" s="191"/>
    </row>
    <row r="361" spans="13:13" x14ac:dyDescent="0.25">
      <c r="M361" s="191"/>
    </row>
    <row r="362" spans="13:13" x14ac:dyDescent="0.25">
      <c r="M362" s="191"/>
    </row>
    <row r="363" spans="13:13" x14ac:dyDescent="0.25">
      <c r="M363" s="191"/>
    </row>
    <row r="364" spans="13:13" x14ac:dyDescent="0.25">
      <c r="M364" s="191"/>
    </row>
    <row r="365" spans="13:13" x14ac:dyDescent="0.25">
      <c r="M365" s="191"/>
    </row>
    <row r="366" spans="13:13" x14ac:dyDescent="0.25">
      <c r="M366" s="191"/>
    </row>
    <row r="367" spans="13:13" x14ac:dyDescent="0.25">
      <c r="M367" s="191"/>
    </row>
    <row r="368" spans="13:13" x14ac:dyDescent="0.25">
      <c r="M368" s="191"/>
    </row>
    <row r="369" spans="13:13" x14ac:dyDescent="0.25">
      <c r="M369" s="191"/>
    </row>
    <row r="370" spans="13:13" x14ac:dyDescent="0.25">
      <c r="M370" s="191"/>
    </row>
    <row r="371" spans="13:13" x14ac:dyDescent="0.25">
      <c r="M371" s="191"/>
    </row>
    <row r="372" spans="13:13" x14ac:dyDescent="0.25">
      <c r="M372" s="191"/>
    </row>
    <row r="373" spans="13:13" x14ac:dyDescent="0.25">
      <c r="M373" s="191"/>
    </row>
    <row r="374" spans="13:13" x14ac:dyDescent="0.25">
      <c r="M374" s="191"/>
    </row>
    <row r="375" spans="13:13" x14ac:dyDescent="0.25">
      <c r="M375" s="191"/>
    </row>
    <row r="376" spans="13:13" x14ac:dyDescent="0.25">
      <c r="M376" s="191"/>
    </row>
    <row r="377" spans="13:13" x14ac:dyDescent="0.25">
      <c r="M377" s="191"/>
    </row>
    <row r="378" spans="13:13" x14ac:dyDescent="0.25">
      <c r="M378" s="191"/>
    </row>
    <row r="379" spans="13:13" x14ac:dyDescent="0.25">
      <c r="M379" s="191"/>
    </row>
    <row r="380" spans="13:13" x14ac:dyDescent="0.25">
      <c r="M380" s="191"/>
    </row>
    <row r="381" spans="13:13" x14ac:dyDescent="0.25">
      <c r="M381" s="191"/>
    </row>
    <row r="382" spans="13:13" x14ac:dyDescent="0.25">
      <c r="M382" s="191"/>
    </row>
    <row r="383" spans="13:13" x14ac:dyDescent="0.25">
      <c r="M383" s="191"/>
    </row>
    <row r="384" spans="13:13" x14ac:dyDescent="0.25">
      <c r="M384" s="191"/>
    </row>
    <row r="385" spans="13:13" x14ac:dyDescent="0.25">
      <c r="M385" s="191"/>
    </row>
    <row r="386" spans="13:13" x14ac:dyDescent="0.25">
      <c r="M386" s="191"/>
    </row>
    <row r="387" spans="13:13" x14ac:dyDescent="0.25">
      <c r="M387" s="191"/>
    </row>
    <row r="388" spans="13:13" x14ac:dyDescent="0.25">
      <c r="M388" s="191"/>
    </row>
    <row r="389" spans="13:13" x14ac:dyDescent="0.25">
      <c r="M389" s="191"/>
    </row>
    <row r="390" spans="13:13" x14ac:dyDescent="0.25">
      <c r="M390" s="191"/>
    </row>
    <row r="391" spans="13:13" x14ac:dyDescent="0.25">
      <c r="M391" s="191"/>
    </row>
    <row r="392" spans="13:13" x14ac:dyDescent="0.25">
      <c r="M392" s="191"/>
    </row>
    <row r="393" spans="13:13" x14ac:dyDescent="0.25">
      <c r="M393" s="191"/>
    </row>
    <row r="394" spans="13:13" x14ac:dyDescent="0.25">
      <c r="M394" s="191"/>
    </row>
    <row r="395" spans="13:13" x14ac:dyDescent="0.25">
      <c r="M395" s="191"/>
    </row>
    <row r="396" spans="13:13" x14ac:dyDescent="0.25">
      <c r="M396" s="191"/>
    </row>
    <row r="397" spans="13:13" x14ac:dyDescent="0.25">
      <c r="M397" s="191"/>
    </row>
    <row r="398" spans="13:13" x14ac:dyDescent="0.25">
      <c r="M398" s="191"/>
    </row>
    <row r="399" spans="13:13" x14ac:dyDescent="0.25">
      <c r="M399" s="191"/>
    </row>
    <row r="400" spans="13:13" x14ac:dyDescent="0.25">
      <c r="M400" s="191"/>
    </row>
    <row r="401" spans="13:13" x14ac:dyDescent="0.25">
      <c r="M401" s="191"/>
    </row>
    <row r="402" spans="13:13" x14ac:dyDescent="0.25">
      <c r="M402" s="191"/>
    </row>
    <row r="403" spans="13:13" x14ac:dyDescent="0.25">
      <c r="M403" s="191"/>
    </row>
    <row r="404" spans="13:13" x14ac:dyDescent="0.25">
      <c r="M404" s="191"/>
    </row>
    <row r="405" spans="13:13" x14ac:dyDescent="0.25">
      <c r="M405" s="191"/>
    </row>
    <row r="406" spans="13:13" x14ac:dyDescent="0.25">
      <c r="M406" s="191"/>
    </row>
    <row r="407" spans="13:13" x14ac:dyDescent="0.25">
      <c r="M407" s="191"/>
    </row>
    <row r="408" spans="13:13" x14ac:dyDescent="0.25">
      <c r="M408" s="191"/>
    </row>
    <row r="409" spans="13:13" x14ac:dyDescent="0.25">
      <c r="M409" s="191"/>
    </row>
    <row r="410" spans="13:13" x14ac:dyDescent="0.25">
      <c r="M410" s="191"/>
    </row>
    <row r="411" spans="13:13" x14ac:dyDescent="0.25">
      <c r="M411" s="191"/>
    </row>
    <row r="412" spans="13:13" x14ac:dyDescent="0.25">
      <c r="M412" s="191"/>
    </row>
    <row r="413" spans="13:13" x14ac:dyDescent="0.25">
      <c r="M413" s="191"/>
    </row>
    <row r="414" spans="13:13" x14ac:dyDescent="0.25">
      <c r="M414" s="191"/>
    </row>
    <row r="415" spans="13:13" x14ac:dyDescent="0.25">
      <c r="M415" s="191"/>
    </row>
    <row r="416" spans="13:13" x14ac:dyDescent="0.25">
      <c r="M416" s="191"/>
    </row>
    <row r="417" spans="13:13" x14ac:dyDescent="0.25">
      <c r="M417" s="191"/>
    </row>
    <row r="418" spans="13:13" x14ac:dyDescent="0.25">
      <c r="M418" s="191"/>
    </row>
    <row r="419" spans="13:13" x14ac:dyDescent="0.25">
      <c r="M419" s="191"/>
    </row>
    <row r="420" spans="13:13" x14ac:dyDescent="0.25">
      <c r="M420" s="191"/>
    </row>
    <row r="421" spans="13:13" x14ac:dyDescent="0.25">
      <c r="M421" s="191"/>
    </row>
    <row r="422" spans="13:13" x14ac:dyDescent="0.25">
      <c r="M422" s="191"/>
    </row>
    <row r="423" spans="13:13" x14ac:dyDescent="0.25">
      <c r="M423" s="191"/>
    </row>
    <row r="424" spans="13:13" x14ac:dyDescent="0.25">
      <c r="M424" s="191"/>
    </row>
    <row r="425" spans="13:13" x14ac:dyDescent="0.25">
      <c r="M425" s="191"/>
    </row>
    <row r="426" spans="13:13" x14ac:dyDescent="0.25">
      <c r="M426" s="191"/>
    </row>
    <row r="427" spans="13:13" x14ac:dyDescent="0.25">
      <c r="M427" s="191"/>
    </row>
    <row r="428" spans="13:13" x14ac:dyDescent="0.25">
      <c r="M428" s="191"/>
    </row>
    <row r="429" spans="13:13" x14ac:dyDescent="0.25">
      <c r="M429" s="191"/>
    </row>
    <row r="430" spans="13:13" x14ac:dyDescent="0.25">
      <c r="M430" s="191"/>
    </row>
    <row r="431" spans="13:13" x14ac:dyDescent="0.25">
      <c r="M431" s="191"/>
    </row>
    <row r="432" spans="13:13" x14ac:dyDescent="0.25">
      <c r="M432" s="191"/>
    </row>
    <row r="433" spans="13:13" x14ac:dyDescent="0.25">
      <c r="M433" s="191"/>
    </row>
    <row r="434" spans="13:13" x14ac:dyDescent="0.25">
      <c r="M434" s="191"/>
    </row>
    <row r="435" spans="13:13" x14ac:dyDescent="0.25">
      <c r="M435" s="191"/>
    </row>
    <row r="436" spans="13:13" x14ac:dyDescent="0.25">
      <c r="M436" s="191"/>
    </row>
    <row r="437" spans="13:13" x14ac:dyDescent="0.25">
      <c r="M437" s="191"/>
    </row>
    <row r="438" spans="13:13" x14ac:dyDescent="0.25">
      <c r="M438" s="191"/>
    </row>
    <row r="439" spans="13:13" x14ac:dyDescent="0.25">
      <c r="M439" s="191"/>
    </row>
    <row r="440" spans="13:13" x14ac:dyDescent="0.25">
      <c r="M440" s="191"/>
    </row>
    <row r="441" spans="13:13" x14ac:dyDescent="0.25">
      <c r="M441" s="191"/>
    </row>
    <row r="442" spans="13:13" x14ac:dyDescent="0.25">
      <c r="M442" s="191"/>
    </row>
    <row r="443" spans="13:13" x14ac:dyDescent="0.25">
      <c r="M443" s="191"/>
    </row>
    <row r="444" spans="13:13" x14ac:dyDescent="0.25">
      <c r="M444" s="191"/>
    </row>
    <row r="445" spans="13:13" x14ac:dyDescent="0.25">
      <c r="M445" s="191"/>
    </row>
    <row r="446" spans="13:13" x14ac:dyDescent="0.25">
      <c r="M446" s="191"/>
    </row>
    <row r="447" spans="13:13" x14ac:dyDescent="0.25">
      <c r="M447" s="191"/>
    </row>
    <row r="448" spans="13:13" x14ac:dyDescent="0.25">
      <c r="M448" s="191"/>
    </row>
    <row r="449" spans="13:13" x14ac:dyDescent="0.25">
      <c r="M449" s="191"/>
    </row>
    <row r="450" spans="13:13" x14ac:dyDescent="0.25">
      <c r="M450" s="191"/>
    </row>
    <row r="451" spans="13:13" x14ac:dyDescent="0.25">
      <c r="M451" s="191"/>
    </row>
    <row r="452" spans="13:13" x14ac:dyDescent="0.25">
      <c r="M452" s="191"/>
    </row>
    <row r="453" spans="13:13" x14ac:dyDescent="0.25">
      <c r="M453" s="191"/>
    </row>
    <row r="454" spans="13:13" x14ac:dyDescent="0.25">
      <c r="M454" s="191"/>
    </row>
    <row r="455" spans="13:13" x14ac:dyDescent="0.25">
      <c r="M455" s="191"/>
    </row>
    <row r="456" spans="13:13" x14ac:dyDescent="0.25">
      <c r="M456" s="191"/>
    </row>
    <row r="457" spans="13:13" x14ac:dyDescent="0.25">
      <c r="M457" s="191"/>
    </row>
    <row r="458" spans="13:13" x14ac:dyDescent="0.25">
      <c r="M458" s="191"/>
    </row>
    <row r="459" spans="13:13" x14ac:dyDescent="0.25">
      <c r="M459" s="191"/>
    </row>
    <row r="460" spans="13:13" x14ac:dyDescent="0.25">
      <c r="M460" s="191"/>
    </row>
    <row r="461" spans="13:13" x14ac:dyDescent="0.25">
      <c r="M461" s="191"/>
    </row>
    <row r="462" spans="13:13" x14ac:dyDescent="0.25">
      <c r="M462" s="191"/>
    </row>
    <row r="463" spans="13:13" x14ac:dyDescent="0.25">
      <c r="M463" s="191"/>
    </row>
    <row r="464" spans="13:13" x14ac:dyDescent="0.25">
      <c r="M464" s="191"/>
    </row>
    <row r="465" spans="13:13" x14ac:dyDescent="0.25">
      <c r="M465" s="191"/>
    </row>
    <row r="466" spans="13:13" x14ac:dyDescent="0.25">
      <c r="M466" s="191"/>
    </row>
    <row r="467" spans="13:13" x14ac:dyDescent="0.25">
      <c r="M467" s="191"/>
    </row>
    <row r="468" spans="13:13" x14ac:dyDescent="0.25">
      <c r="M468" s="191"/>
    </row>
    <row r="469" spans="13:13" x14ac:dyDescent="0.25">
      <c r="M469" s="191"/>
    </row>
    <row r="470" spans="13:13" x14ac:dyDescent="0.25">
      <c r="M470" s="191"/>
    </row>
    <row r="471" spans="13:13" x14ac:dyDescent="0.25">
      <c r="M471" s="191"/>
    </row>
    <row r="472" spans="13:13" x14ac:dyDescent="0.25">
      <c r="M472" s="191"/>
    </row>
    <row r="473" spans="13:13" x14ac:dyDescent="0.25">
      <c r="M473" s="191"/>
    </row>
    <row r="474" spans="13:13" x14ac:dyDescent="0.25">
      <c r="M474" s="191"/>
    </row>
    <row r="475" spans="13:13" x14ac:dyDescent="0.25">
      <c r="M475" s="191"/>
    </row>
    <row r="476" spans="13:13" x14ac:dyDescent="0.25">
      <c r="M476" s="191"/>
    </row>
    <row r="477" spans="13:13" x14ac:dyDescent="0.25">
      <c r="M477" s="191"/>
    </row>
    <row r="478" spans="13:13" x14ac:dyDescent="0.25">
      <c r="M478" s="191"/>
    </row>
    <row r="479" spans="13:13" x14ac:dyDescent="0.25">
      <c r="M479" s="191"/>
    </row>
    <row r="480" spans="13:13" x14ac:dyDescent="0.25">
      <c r="M480" s="191"/>
    </row>
    <row r="481" spans="13:13" x14ac:dyDescent="0.25">
      <c r="M481" s="191"/>
    </row>
    <row r="482" spans="13:13" x14ac:dyDescent="0.25">
      <c r="M482" s="191"/>
    </row>
    <row r="483" spans="13:13" x14ac:dyDescent="0.25">
      <c r="M483" s="191"/>
    </row>
    <row r="484" spans="13:13" x14ac:dyDescent="0.25">
      <c r="M484" s="191"/>
    </row>
    <row r="485" spans="13:13" x14ac:dyDescent="0.25">
      <c r="M485" s="191"/>
    </row>
    <row r="486" spans="13:13" x14ac:dyDescent="0.25">
      <c r="M486" s="191"/>
    </row>
    <row r="487" spans="13:13" x14ac:dyDescent="0.25">
      <c r="M487" s="191"/>
    </row>
    <row r="488" spans="13:13" x14ac:dyDescent="0.25">
      <c r="M488" s="191"/>
    </row>
    <row r="489" spans="13:13" x14ac:dyDescent="0.25">
      <c r="M489" s="191"/>
    </row>
    <row r="490" spans="13:13" x14ac:dyDescent="0.25">
      <c r="M490" s="191"/>
    </row>
    <row r="491" spans="13:13" x14ac:dyDescent="0.25">
      <c r="M491" s="191"/>
    </row>
    <row r="492" spans="13:13" x14ac:dyDescent="0.25">
      <c r="M492" s="191"/>
    </row>
    <row r="493" spans="13:13" x14ac:dyDescent="0.25">
      <c r="M493" s="191"/>
    </row>
    <row r="494" spans="13:13" x14ac:dyDescent="0.25">
      <c r="M494" s="191"/>
    </row>
    <row r="495" spans="13:13" x14ac:dyDescent="0.25">
      <c r="M495" s="191"/>
    </row>
    <row r="496" spans="13:13" x14ac:dyDescent="0.25">
      <c r="M496" s="191"/>
    </row>
    <row r="497" spans="13:13" x14ac:dyDescent="0.25">
      <c r="M497" s="191"/>
    </row>
    <row r="498" spans="13:13" x14ac:dyDescent="0.25">
      <c r="M498" s="191"/>
    </row>
    <row r="499" spans="13:13" x14ac:dyDescent="0.25">
      <c r="M499" s="191"/>
    </row>
    <row r="500" spans="13:13" x14ac:dyDescent="0.25">
      <c r="M500" s="191"/>
    </row>
    <row r="501" spans="13:13" x14ac:dyDescent="0.25">
      <c r="M501" s="191"/>
    </row>
    <row r="502" spans="13:13" x14ac:dyDescent="0.25">
      <c r="M502" s="191"/>
    </row>
    <row r="503" spans="13:13" x14ac:dyDescent="0.25">
      <c r="M503" s="191"/>
    </row>
    <row r="504" spans="13:13" x14ac:dyDescent="0.25">
      <c r="M504" s="191"/>
    </row>
    <row r="505" spans="13:13" x14ac:dyDescent="0.25">
      <c r="M505" s="191"/>
    </row>
    <row r="506" spans="13:13" x14ac:dyDescent="0.25">
      <c r="M506" s="191"/>
    </row>
    <row r="507" spans="13:13" x14ac:dyDescent="0.25">
      <c r="M507" s="191"/>
    </row>
    <row r="508" spans="13:13" x14ac:dyDescent="0.25">
      <c r="M508" s="191"/>
    </row>
    <row r="509" spans="13:13" x14ac:dyDescent="0.25">
      <c r="M509" s="191"/>
    </row>
    <row r="510" spans="13:13" x14ac:dyDescent="0.25">
      <c r="M510" s="191"/>
    </row>
    <row r="511" spans="13:13" x14ac:dyDescent="0.25">
      <c r="M511" s="191"/>
    </row>
    <row r="512" spans="13:13" x14ac:dyDescent="0.25">
      <c r="M512" s="191"/>
    </row>
    <row r="513" spans="13:13" x14ac:dyDescent="0.25">
      <c r="M513" s="191"/>
    </row>
    <row r="514" spans="13:13" x14ac:dyDescent="0.25">
      <c r="M514" s="191"/>
    </row>
    <row r="515" spans="13:13" x14ac:dyDescent="0.25">
      <c r="M515" s="191"/>
    </row>
    <row r="516" spans="13:13" x14ac:dyDescent="0.25">
      <c r="M516" s="191"/>
    </row>
    <row r="517" spans="13:13" x14ac:dyDescent="0.25">
      <c r="M517" s="191"/>
    </row>
    <row r="518" spans="13:13" x14ac:dyDescent="0.25">
      <c r="M518" s="191"/>
    </row>
    <row r="519" spans="13:13" x14ac:dyDescent="0.25">
      <c r="M519" s="191"/>
    </row>
    <row r="520" spans="13:13" x14ac:dyDescent="0.25">
      <c r="M520" s="191"/>
    </row>
    <row r="521" spans="13:13" x14ac:dyDescent="0.25">
      <c r="M521" s="191"/>
    </row>
    <row r="522" spans="13:13" x14ac:dyDescent="0.25">
      <c r="M522" s="191"/>
    </row>
    <row r="523" spans="13:13" x14ac:dyDescent="0.25">
      <c r="M523" s="191"/>
    </row>
    <row r="524" spans="13:13" x14ac:dyDescent="0.25">
      <c r="M524" s="191"/>
    </row>
    <row r="525" spans="13:13" x14ac:dyDescent="0.25">
      <c r="M525" s="191"/>
    </row>
    <row r="526" spans="13:13" x14ac:dyDescent="0.25">
      <c r="M526" s="191"/>
    </row>
    <row r="527" spans="13:13" x14ac:dyDescent="0.25">
      <c r="M527" s="191"/>
    </row>
    <row r="528" spans="13:13" x14ac:dyDescent="0.25">
      <c r="M528" s="191"/>
    </row>
    <row r="529" spans="13:13" x14ac:dyDescent="0.25">
      <c r="M529" s="191"/>
    </row>
    <row r="530" spans="13:13" x14ac:dyDescent="0.25">
      <c r="M530" s="191"/>
    </row>
    <row r="531" spans="13:13" x14ac:dyDescent="0.25">
      <c r="M531" s="191"/>
    </row>
    <row r="532" spans="13:13" x14ac:dyDescent="0.25">
      <c r="M532" s="191"/>
    </row>
    <row r="533" spans="13:13" x14ac:dyDescent="0.25">
      <c r="M533" s="191"/>
    </row>
    <row r="534" spans="13:13" x14ac:dyDescent="0.25">
      <c r="M534" s="191"/>
    </row>
    <row r="535" spans="13:13" x14ac:dyDescent="0.25">
      <c r="M535" s="191"/>
    </row>
    <row r="536" spans="13:13" x14ac:dyDescent="0.25">
      <c r="M536" s="191"/>
    </row>
    <row r="537" spans="13:13" x14ac:dyDescent="0.25">
      <c r="M537" s="191"/>
    </row>
    <row r="538" spans="13:13" x14ac:dyDescent="0.25">
      <c r="M538" s="191"/>
    </row>
    <row r="539" spans="13:13" x14ac:dyDescent="0.25">
      <c r="M539" s="191"/>
    </row>
    <row r="540" spans="13:13" x14ac:dyDescent="0.25">
      <c r="M540" s="191"/>
    </row>
    <row r="541" spans="13:13" x14ac:dyDescent="0.25">
      <c r="M541" s="191"/>
    </row>
    <row r="542" spans="13:13" x14ac:dyDescent="0.25">
      <c r="M542" s="191"/>
    </row>
    <row r="543" spans="13:13" x14ac:dyDescent="0.25">
      <c r="M543" s="191"/>
    </row>
    <row r="544" spans="13:13" x14ac:dyDescent="0.25">
      <c r="M544" s="191"/>
    </row>
    <row r="545" spans="13:13" x14ac:dyDescent="0.25">
      <c r="M545" s="191"/>
    </row>
    <row r="546" spans="13:13" x14ac:dyDescent="0.25">
      <c r="M546" s="191"/>
    </row>
    <row r="547" spans="13:13" x14ac:dyDescent="0.25">
      <c r="M547" s="191"/>
    </row>
    <row r="548" spans="13:13" x14ac:dyDescent="0.25">
      <c r="M548" s="191"/>
    </row>
    <row r="549" spans="13:13" x14ac:dyDescent="0.25">
      <c r="M549" s="191"/>
    </row>
    <row r="550" spans="13:13" x14ac:dyDescent="0.25">
      <c r="M550" s="191"/>
    </row>
    <row r="551" spans="13:13" x14ac:dyDescent="0.25">
      <c r="M551" s="191"/>
    </row>
    <row r="552" spans="13:13" x14ac:dyDescent="0.25">
      <c r="M552" s="191"/>
    </row>
    <row r="553" spans="13:13" x14ac:dyDescent="0.25">
      <c r="M553" s="191"/>
    </row>
    <row r="554" spans="13:13" x14ac:dyDescent="0.25">
      <c r="M554" s="191"/>
    </row>
    <row r="555" spans="13:13" x14ac:dyDescent="0.25">
      <c r="M555" s="191"/>
    </row>
    <row r="556" spans="13:13" x14ac:dyDescent="0.25">
      <c r="M556" s="191"/>
    </row>
    <row r="557" spans="13:13" x14ac:dyDescent="0.25">
      <c r="M557" s="191"/>
    </row>
    <row r="558" spans="13:13" x14ac:dyDescent="0.25">
      <c r="M558" s="191"/>
    </row>
    <row r="559" spans="13:13" x14ac:dyDescent="0.25">
      <c r="M559" s="191"/>
    </row>
    <row r="560" spans="13:13" x14ac:dyDescent="0.25">
      <c r="M560" s="191"/>
    </row>
    <row r="561" spans="13:13" x14ac:dyDescent="0.25">
      <c r="M561" s="191"/>
    </row>
    <row r="562" spans="13:13" x14ac:dyDescent="0.25">
      <c r="M562" s="191"/>
    </row>
    <row r="563" spans="13:13" x14ac:dyDescent="0.25">
      <c r="M563" s="191"/>
    </row>
    <row r="564" spans="13:13" x14ac:dyDescent="0.25">
      <c r="M564" s="191"/>
    </row>
    <row r="565" spans="13:13" x14ac:dyDescent="0.25">
      <c r="M565" s="191"/>
    </row>
    <row r="566" spans="13:13" x14ac:dyDescent="0.25">
      <c r="M566" s="191"/>
    </row>
    <row r="567" spans="13:13" x14ac:dyDescent="0.25">
      <c r="M567" s="191"/>
    </row>
    <row r="568" spans="13:13" x14ac:dyDescent="0.25">
      <c r="M568" s="191"/>
    </row>
    <row r="569" spans="13:13" x14ac:dyDescent="0.25">
      <c r="M569" s="191"/>
    </row>
    <row r="570" spans="13:13" x14ac:dyDescent="0.25">
      <c r="M570" s="191"/>
    </row>
    <row r="571" spans="13:13" x14ac:dyDescent="0.25">
      <c r="M571" s="191"/>
    </row>
    <row r="572" spans="13:13" x14ac:dyDescent="0.25">
      <c r="M572" s="191"/>
    </row>
    <row r="573" spans="13:13" x14ac:dyDescent="0.25">
      <c r="M573" s="191"/>
    </row>
    <row r="574" spans="13:13" x14ac:dyDescent="0.25">
      <c r="M574" s="191"/>
    </row>
    <row r="575" spans="13:13" x14ac:dyDescent="0.25">
      <c r="M575" s="191"/>
    </row>
    <row r="576" spans="13:13" x14ac:dyDescent="0.25">
      <c r="M576" s="191"/>
    </row>
    <row r="577" spans="13:13" x14ac:dyDescent="0.25">
      <c r="M577" s="191"/>
    </row>
    <row r="578" spans="13:13" x14ac:dyDescent="0.25">
      <c r="M578" s="191"/>
    </row>
    <row r="579" spans="13:13" x14ac:dyDescent="0.25">
      <c r="M579" s="191"/>
    </row>
    <row r="580" spans="13:13" x14ac:dyDescent="0.25">
      <c r="M580" s="191"/>
    </row>
    <row r="581" spans="13:13" x14ac:dyDescent="0.25">
      <c r="M581" s="191"/>
    </row>
    <row r="582" spans="13:13" x14ac:dyDescent="0.25">
      <c r="M582" s="191"/>
    </row>
    <row r="583" spans="13:13" x14ac:dyDescent="0.25">
      <c r="M583" s="191"/>
    </row>
    <row r="584" spans="13:13" x14ac:dyDescent="0.25">
      <c r="M584" s="191"/>
    </row>
    <row r="585" spans="13:13" x14ac:dyDescent="0.25">
      <c r="M585" s="191"/>
    </row>
    <row r="586" spans="13:13" x14ac:dyDescent="0.25">
      <c r="M586" s="191"/>
    </row>
    <row r="587" spans="13:13" x14ac:dyDescent="0.25">
      <c r="M587" s="191"/>
    </row>
    <row r="588" spans="13:13" x14ac:dyDescent="0.25">
      <c r="M588" s="191"/>
    </row>
    <row r="589" spans="13:13" x14ac:dyDescent="0.25">
      <c r="M589" s="191"/>
    </row>
    <row r="590" spans="13:13" x14ac:dyDescent="0.25">
      <c r="M590" s="191"/>
    </row>
    <row r="591" spans="13:13" x14ac:dyDescent="0.25">
      <c r="M591" s="191"/>
    </row>
    <row r="592" spans="13:13" x14ac:dyDescent="0.25">
      <c r="M592" s="191"/>
    </row>
    <row r="593" spans="13:13" x14ac:dyDescent="0.25">
      <c r="M593" s="191"/>
    </row>
    <row r="594" spans="13:13" x14ac:dyDescent="0.25">
      <c r="M594" s="191"/>
    </row>
    <row r="595" spans="13:13" x14ac:dyDescent="0.25">
      <c r="M595" s="191"/>
    </row>
    <row r="596" spans="13:13" x14ac:dyDescent="0.25">
      <c r="M596" s="191"/>
    </row>
    <row r="597" spans="13:13" x14ac:dyDescent="0.25">
      <c r="M597" s="191"/>
    </row>
    <row r="598" spans="13:13" x14ac:dyDescent="0.25">
      <c r="M598" s="191"/>
    </row>
    <row r="599" spans="13:13" x14ac:dyDescent="0.25">
      <c r="M599" s="191"/>
    </row>
    <row r="600" spans="13:13" x14ac:dyDescent="0.25">
      <c r="M600" s="191"/>
    </row>
    <row r="601" spans="13:13" x14ac:dyDescent="0.25">
      <c r="M601" s="191"/>
    </row>
    <row r="602" spans="13:13" x14ac:dyDescent="0.25">
      <c r="M602" s="191"/>
    </row>
    <row r="603" spans="13:13" x14ac:dyDescent="0.25">
      <c r="M603" s="191"/>
    </row>
    <row r="604" spans="13:13" x14ac:dyDescent="0.25">
      <c r="M604" s="191"/>
    </row>
    <row r="605" spans="13:13" x14ac:dyDescent="0.25">
      <c r="M605" s="191"/>
    </row>
    <row r="606" spans="13:13" x14ac:dyDescent="0.25">
      <c r="M606" s="191"/>
    </row>
    <row r="607" spans="13:13" x14ac:dyDescent="0.25">
      <c r="M607" s="191"/>
    </row>
    <row r="608" spans="13:13" x14ac:dyDescent="0.25">
      <c r="M608" s="191"/>
    </row>
    <row r="609" spans="13:13" x14ac:dyDescent="0.25">
      <c r="M609" s="191"/>
    </row>
    <row r="610" spans="13:13" x14ac:dyDescent="0.25">
      <c r="M610" s="191"/>
    </row>
    <row r="611" spans="13:13" x14ac:dyDescent="0.25">
      <c r="M611" s="191"/>
    </row>
    <row r="612" spans="13:13" x14ac:dyDescent="0.25">
      <c r="M612" s="191"/>
    </row>
    <row r="613" spans="13:13" x14ac:dyDescent="0.25">
      <c r="M613" s="191"/>
    </row>
    <row r="614" spans="13:13" x14ac:dyDescent="0.25">
      <c r="M614" s="191"/>
    </row>
    <row r="615" spans="13:13" x14ac:dyDescent="0.25">
      <c r="M615" s="191"/>
    </row>
    <row r="616" spans="13:13" x14ac:dyDescent="0.25">
      <c r="M616" s="191"/>
    </row>
    <row r="617" spans="13:13" x14ac:dyDescent="0.25">
      <c r="M617" s="191"/>
    </row>
    <row r="618" spans="13:13" x14ac:dyDescent="0.25">
      <c r="M618" s="191"/>
    </row>
    <row r="619" spans="13:13" x14ac:dyDescent="0.25">
      <c r="M619" s="191"/>
    </row>
    <row r="620" spans="13:13" x14ac:dyDescent="0.25">
      <c r="M620" s="191"/>
    </row>
    <row r="621" spans="13:13" x14ac:dyDescent="0.25">
      <c r="M621" s="191"/>
    </row>
    <row r="622" spans="13:13" x14ac:dyDescent="0.25">
      <c r="M622" s="191"/>
    </row>
    <row r="623" spans="13:13" x14ac:dyDescent="0.25">
      <c r="M623" s="191"/>
    </row>
    <row r="624" spans="13:13" x14ac:dyDescent="0.25">
      <c r="M624" s="191"/>
    </row>
    <row r="625" spans="13:13" x14ac:dyDescent="0.25">
      <c r="M625" s="191"/>
    </row>
    <row r="626" spans="13:13" x14ac:dyDescent="0.25">
      <c r="M626" s="191"/>
    </row>
    <row r="627" spans="13:13" x14ac:dyDescent="0.25">
      <c r="M627" s="191"/>
    </row>
    <row r="628" spans="13:13" x14ac:dyDescent="0.25">
      <c r="M628" s="191"/>
    </row>
    <row r="629" spans="13:13" x14ac:dyDescent="0.25">
      <c r="M629" s="191"/>
    </row>
    <row r="630" spans="13:13" x14ac:dyDescent="0.25">
      <c r="M630" s="191"/>
    </row>
    <row r="631" spans="13:13" x14ac:dyDescent="0.25">
      <c r="M631" s="191"/>
    </row>
    <row r="632" spans="13:13" x14ac:dyDescent="0.25">
      <c r="M632" s="191"/>
    </row>
    <row r="633" spans="13:13" x14ac:dyDescent="0.25">
      <c r="M633" s="191"/>
    </row>
    <row r="634" spans="13:13" x14ac:dyDescent="0.25">
      <c r="M634" s="191"/>
    </row>
    <row r="635" spans="13:13" x14ac:dyDescent="0.25">
      <c r="M635" s="191"/>
    </row>
    <row r="636" spans="13:13" x14ac:dyDescent="0.25">
      <c r="M636" s="191"/>
    </row>
    <row r="637" spans="13:13" x14ac:dyDescent="0.25">
      <c r="M637" s="191"/>
    </row>
    <row r="638" spans="13:13" x14ac:dyDescent="0.25">
      <c r="M638" s="191"/>
    </row>
    <row r="639" spans="13:13" x14ac:dyDescent="0.25">
      <c r="M639" s="191"/>
    </row>
    <row r="640" spans="13:13" x14ac:dyDescent="0.25">
      <c r="M640" s="191"/>
    </row>
    <row r="641" spans="13:13" x14ac:dyDescent="0.25">
      <c r="M641" s="191"/>
    </row>
    <row r="642" spans="13:13" x14ac:dyDescent="0.25">
      <c r="M642" s="191"/>
    </row>
    <row r="643" spans="13:13" x14ac:dyDescent="0.25">
      <c r="M643" s="191"/>
    </row>
    <row r="644" spans="13:13" x14ac:dyDescent="0.25">
      <c r="M644" s="191"/>
    </row>
    <row r="645" spans="13:13" x14ac:dyDescent="0.25">
      <c r="M645" s="191"/>
    </row>
    <row r="646" spans="13:13" x14ac:dyDescent="0.25">
      <c r="M646" s="191"/>
    </row>
    <row r="647" spans="13:13" x14ac:dyDescent="0.25">
      <c r="M647" s="191"/>
    </row>
    <row r="648" spans="13:13" x14ac:dyDescent="0.25">
      <c r="M648" s="191"/>
    </row>
    <row r="649" spans="13:13" x14ac:dyDescent="0.25">
      <c r="M649" s="191"/>
    </row>
    <row r="650" spans="13:13" x14ac:dyDescent="0.25">
      <c r="M650" s="191"/>
    </row>
    <row r="651" spans="13:13" x14ac:dyDescent="0.25">
      <c r="M651" s="191"/>
    </row>
    <row r="652" spans="13:13" x14ac:dyDescent="0.25">
      <c r="M652" s="191"/>
    </row>
    <row r="653" spans="13:13" x14ac:dyDescent="0.25">
      <c r="M653" s="191"/>
    </row>
    <row r="654" spans="13:13" x14ac:dyDescent="0.25">
      <c r="M654" s="191"/>
    </row>
    <row r="655" spans="13:13" x14ac:dyDescent="0.25">
      <c r="M655" s="191"/>
    </row>
    <row r="656" spans="13:13" x14ac:dyDescent="0.25">
      <c r="M656" s="191"/>
    </row>
    <row r="657" spans="13:13" x14ac:dyDescent="0.25">
      <c r="M657" s="191"/>
    </row>
    <row r="658" spans="13:13" x14ac:dyDescent="0.25">
      <c r="M658" s="191"/>
    </row>
    <row r="659" spans="13:13" x14ac:dyDescent="0.25">
      <c r="M659" s="191"/>
    </row>
    <row r="660" spans="13:13" x14ac:dyDescent="0.25">
      <c r="M660" s="191"/>
    </row>
    <row r="661" spans="13:13" x14ac:dyDescent="0.25">
      <c r="M661" s="191"/>
    </row>
    <row r="662" spans="13:13" x14ac:dyDescent="0.25">
      <c r="M662" s="191"/>
    </row>
    <row r="663" spans="13:13" x14ac:dyDescent="0.25">
      <c r="M663" s="191"/>
    </row>
    <row r="664" spans="13:13" x14ac:dyDescent="0.25">
      <c r="M664" s="191"/>
    </row>
    <row r="665" spans="13:13" x14ac:dyDescent="0.25">
      <c r="M665" s="191"/>
    </row>
    <row r="666" spans="13:13" x14ac:dyDescent="0.25">
      <c r="M666" s="191"/>
    </row>
    <row r="667" spans="13:13" x14ac:dyDescent="0.25">
      <c r="M667" s="191"/>
    </row>
    <row r="668" spans="13:13" x14ac:dyDescent="0.25">
      <c r="M668" s="191"/>
    </row>
    <row r="669" spans="13:13" x14ac:dyDescent="0.25">
      <c r="M669" s="191"/>
    </row>
    <row r="670" spans="13:13" x14ac:dyDescent="0.25">
      <c r="M670" s="191"/>
    </row>
    <row r="671" spans="13:13" x14ac:dyDescent="0.25">
      <c r="M671" s="191"/>
    </row>
    <row r="672" spans="13:13" x14ac:dyDescent="0.25">
      <c r="M672" s="191"/>
    </row>
    <row r="673" spans="13:13" x14ac:dyDescent="0.25">
      <c r="M673" s="191"/>
    </row>
    <row r="674" spans="13:13" x14ac:dyDescent="0.25">
      <c r="M674" s="191"/>
    </row>
    <row r="675" spans="13:13" x14ac:dyDescent="0.25">
      <c r="M675" s="191"/>
    </row>
    <row r="676" spans="13:13" x14ac:dyDescent="0.25">
      <c r="M676" s="191"/>
    </row>
    <row r="677" spans="13:13" x14ac:dyDescent="0.25">
      <c r="M677" s="191"/>
    </row>
    <row r="678" spans="13:13" x14ac:dyDescent="0.25">
      <c r="M678" s="191"/>
    </row>
    <row r="679" spans="13:13" x14ac:dyDescent="0.25">
      <c r="M679" s="191"/>
    </row>
    <row r="680" spans="13:13" x14ac:dyDescent="0.25">
      <c r="M680" s="191"/>
    </row>
    <row r="681" spans="13:13" x14ac:dyDescent="0.25">
      <c r="M681" s="191"/>
    </row>
    <row r="682" spans="13:13" x14ac:dyDescent="0.25">
      <c r="M682" s="191"/>
    </row>
    <row r="683" spans="13:13" x14ac:dyDescent="0.25">
      <c r="M683" s="191"/>
    </row>
    <row r="684" spans="13:13" x14ac:dyDescent="0.25">
      <c r="M684" s="191"/>
    </row>
    <row r="685" spans="13:13" x14ac:dyDescent="0.25">
      <c r="M685" s="191"/>
    </row>
    <row r="686" spans="13:13" x14ac:dyDescent="0.25">
      <c r="M686" s="191"/>
    </row>
    <row r="687" spans="13:13" x14ac:dyDescent="0.25">
      <c r="M687" s="191"/>
    </row>
    <row r="688" spans="13:13" x14ac:dyDescent="0.25">
      <c r="M688" s="191"/>
    </row>
    <row r="689" spans="13:13" x14ac:dyDescent="0.25">
      <c r="M689" s="191"/>
    </row>
    <row r="690" spans="13:13" x14ac:dyDescent="0.25">
      <c r="M690" s="191"/>
    </row>
    <row r="691" spans="13:13" x14ac:dyDescent="0.25">
      <c r="M691" s="191"/>
    </row>
    <row r="692" spans="13:13" x14ac:dyDescent="0.25">
      <c r="M692" s="191"/>
    </row>
    <row r="693" spans="13:13" x14ac:dyDescent="0.25">
      <c r="M693" s="191"/>
    </row>
    <row r="694" spans="13:13" x14ac:dyDescent="0.25">
      <c r="M694" s="191"/>
    </row>
    <row r="695" spans="13:13" x14ac:dyDescent="0.25">
      <c r="M695" s="191"/>
    </row>
    <row r="696" spans="13:13" x14ac:dyDescent="0.25">
      <c r="M696" s="191"/>
    </row>
    <row r="697" spans="13:13" x14ac:dyDescent="0.25">
      <c r="M697" s="191"/>
    </row>
    <row r="698" spans="13:13" x14ac:dyDescent="0.25">
      <c r="M698" s="191"/>
    </row>
    <row r="699" spans="13:13" x14ac:dyDescent="0.25">
      <c r="M699" s="191"/>
    </row>
    <row r="700" spans="13:13" x14ac:dyDescent="0.25">
      <c r="M700" s="191"/>
    </row>
    <row r="701" spans="13:13" x14ac:dyDescent="0.25">
      <c r="M701" s="191"/>
    </row>
    <row r="702" spans="13:13" x14ac:dyDescent="0.25">
      <c r="M702" s="191"/>
    </row>
    <row r="703" spans="13:13" x14ac:dyDescent="0.25">
      <c r="M703" s="191"/>
    </row>
    <row r="704" spans="13:13" x14ac:dyDescent="0.25">
      <c r="M704" s="191"/>
    </row>
    <row r="705" spans="13:13" x14ac:dyDescent="0.25">
      <c r="M705" s="191"/>
    </row>
    <row r="706" spans="13:13" x14ac:dyDescent="0.25">
      <c r="M706" s="191"/>
    </row>
    <row r="707" spans="13:13" x14ac:dyDescent="0.25">
      <c r="M707" s="191"/>
    </row>
    <row r="708" spans="13:13" x14ac:dyDescent="0.25">
      <c r="M708" s="191"/>
    </row>
    <row r="709" spans="13:13" x14ac:dyDescent="0.25">
      <c r="M709" s="191"/>
    </row>
    <row r="710" spans="13:13" x14ac:dyDescent="0.25">
      <c r="M710" s="191"/>
    </row>
    <row r="711" spans="13:13" x14ac:dyDescent="0.25">
      <c r="M711" s="191"/>
    </row>
    <row r="712" spans="13:13" x14ac:dyDescent="0.25">
      <c r="M712" s="191"/>
    </row>
    <row r="713" spans="13:13" x14ac:dyDescent="0.25">
      <c r="M713" s="191"/>
    </row>
    <row r="714" spans="13:13" x14ac:dyDescent="0.25">
      <c r="M714" s="191"/>
    </row>
    <row r="715" spans="13:13" x14ac:dyDescent="0.25">
      <c r="M715" s="191"/>
    </row>
    <row r="716" spans="13:13" x14ac:dyDescent="0.25">
      <c r="M716" s="191"/>
    </row>
    <row r="717" spans="13:13" x14ac:dyDescent="0.25">
      <c r="M717" s="191"/>
    </row>
    <row r="718" spans="13:13" x14ac:dyDescent="0.25">
      <c r="M718" s="191"/>
    </row>
    <row r="719" spans="13:13" x14ac:dyDescent="0.25">
      <c r="M719" s="191"/>
    </row>
    <row r="720" spans="13:13" x14ac:dyDescent="0.25">
      <c r="M720" s="191"/>
    </row>
    <row r="721" spans="13:13" x14ac:dyDescent="0.25">
      <c r="M721" s="191"/>
    </row>
    <row r="722" spans="13:13" x14ac:dyDescent="0.25">
      <c r="M722" s="191"/>
    </row>
    <row r="723" spans="13:13" x14ac:dyDescent="0.25">
      <c r="M723" s="191"/>
    </row>
    <row r="724" spans="13:13" x14ac:dyDescent="0.25">
      <c r="M724" s="191"/>
    </row>
    <row r="725" spans="13:13" x14ac:dyDescent="0.25">
      <c r="M725" s="191"/>
    </row>
    <row r="726" spans="13:13" x14ac:dyDescent="0.25">
      <c r="M726" s="191"/>
    </row>
    <row r="727" spans="13:13" x14ac:dyDescent="0.25">
      <c r="M727" s="191"/>
    </row>
    <row r="728" spans="13:13" x14ac:dyDescent="0.25">
      <c r="M728" s="191"/>
    </row>
    <row r="729" spans="13:13" x14ac:dyDescent="0.25">
      <c r="M729" s="191"/>
    </row>
    <row r="730" spans="13:13" x14ac:dyDescent="0.25">
      <c r="M730" s="191"/>
    </row>
    <row r="731" spans="13:13" x14ac:dyDescent="0.25">
      <c r="M731" s="191"/>
    </row>
    <row r="732" spans="13:13" x14ac:dyDescent="0.25">
      <c r="M732" s="191"/>
    </row>
    <row r="733" spans="13:13" x14ac:dyDescent="0.25">
      <c r="M733" s="191"/>
    </row>
    <row r="734" spans="13:13" x14ac:dyDescent="0.25">
      <c r="M734" s="191"/>
    </row>
    <row r="735" spans="13:13" x14ac:dyDescent="0.25">
      <c r="M735" s="191"/>
    </row>
    <row r="736" spans="13:13" x14ac:dyDescent="0.25">
      <c r="M736" s="191"/>
    </row>
    <row r="737" spans="13:13" x14ac:dyDescent="0.25">
      <c r="M737" s="191"/>
    </row>
    <row r="738" spans="13:13" x14ac:dyDescent="0.25">
      <c r="M738" s="191"/>
    </row>
    <row r="739" spans="13:13" x14ac:dyDescent="0.25">
      <c r="M739" s="191"/>
    </row>
    <row r="740" spans="13:13" x14ac:dyDescent="0.25">
      <c r="M740" s="191"/>
    </row>
    <row r="741" spans="13:13" x14ac:dyDescent="0.25">
      <c r="M741" s="191"/>
    </row>
    <row r="742" spans="13:13" x14ac:dyDescent="0.25">
      <c r="M742" s="191"/>
    </row>
    <row r="743" spans="13:13" x14ac:dyDescent="0.25">
      <c r="M743" s="191"/>
    </row>
    <row r="744" spans="13:13" x14ac:dyDescent="0.25">
      <c r="M744" s="191"/>
    </row>
    <row r="745" spans="13:13" x14ac:dyDescent="0.25">
      <c r="M745" s="191"/>
    </row>
    <row r="746" spans="13:13" x14ac:dyDescent="0.25">
      <c r="M746" s="191"/>
    </row>
    <row r="747" spans="13:13" x14ac:dyDescent="0.25">
      <c r="M747" s="191"/>
    </row>
    <row r="748" spans="13:13" x14ac:dyDescent="0.25">
      <c r="M748" s="191"/>
    </row>
    <row r="749" spans="13:13" x14ac:dyDescent="0.25">
      <c r="M749" s="191"/>
    </row>
    <row r="750" spans="13:13" x14ac:dyDescent="0.25">
      <c r="M750" s="191"/>
    </row>
    <row r="751" spans="13:13" x14ac:dyDescent="0.25">
      <c r="M751" s="191"/>
    </row>
    <row r="752" spans="13:13" x14ac:dyDescent="0.25">
      <c r="M752" s="191"/>
    </row>
    <row r="753" spans="13:13" x14ac:dyDescent="0.25">
      <c r="M753" s="191"/>
    </row>
    <row r="754" spans="13:13" x14ac:dyDescent="0.25">
      <c r="M754" s="191"/>
    </row>
    <row r="755" spans="13:13" x14ac:dyDescent="0.25">
      <c r="M755" s="191"/>
    </row>
    <row r="756" spans="13:13" x14ac:dyDescent="0.25">
      <c r="M756" s="191"/>
    </row>
    <row r="757" spans="13:13" x14ac:dyDescent="0.25">
      <c r="M757" s="191"/>
    </row>
    <row r="758" spans="13:13" x14ac:dyDescent="0.25">
      <c r="M758" s="191"/>
    </row>
    <row r="759" spans="13:13" x14ac:dyDescent="0.25">
      <c r="M759" s="191"/>
    </row>
    <row r="760" spans="13:13" x14ac:dyDescent="0.25">
      <c r="M760" s="191"/>
    </row>
    <row r="761" spans="13:13" x14ac:dyDescent="0.25">
      <c r="M761" s="191"/>
    </row>
    <row r="762" spans="13:13" x14ac:dyDescent="0.25">
      <c r="M762" s="191"/>
    </row>
    <row r="763" spans="13:13" x14ac:dyDescent="0.25">
      <c r="M763" s="191"/>
    </row>
    <row r="764" spans="13:13" x14ac:dyDescent="0.25">
      <c r="M764" s="191"/>
    </row>
    <row r="765" spans="13:13" x14ac:dyDescent="0.25">
      <c r="M765" s="191"/>
    </row>
    <row r="766" spans="13:13" x14ac:dyDescent="0.25">
      <c r="M766" s="191"/>
    </row>
    <row r="767" spans="13:13" x14ac:dyDescent="0.25">
      <c r="M767" s="191"/>
    </row>
    <row r="768" spans="13:13" x14ac:dyDescent="0.25">
      <c r="M768" s="191"/>
    </row>
    <row r="769" spans="13:13" x14ac:dyDescent="0.25">
      <c r="M769" s="191"/>
    </row>
    <row r="770" spans="13:13" x14ac:dyDescent="0.25">
      <c r="M770" s="191"/>
    </row>
    <row r="771" spans="13:13" x14ac:dyDescent="0.25">
      <c r="M771" s="191"/>
    </row>
    <row r="772" spans="13:13" x14ac:dyDescent="0.25">
      <c r="M772" s="191"/>
    </row>
    <row r="773" spans="13:13" x14ac:dyDescent="0.25">
      <c r="M773" s="191"/>
    </row>
    <row r="774" spans="13:13" x14ac:dyDescent="0.25">
      <c r="M774" s="191"/>
    </row>
    <row r="775" spans="13:13" x14ac:dyDescent="0.25">
      <c r="M775" s="191"/>
    </row>
    <row r="776" spans="13:13" x14ac:dyDescent="0.25">
      <c r="M776" s="191"/>
    </row>
    <row r="777" spans="13:13" x14ac:dyDescent="0.25">
      <c r="M777" s="191"/>
    </row>
    <row r="778" spans="13:13" x14ac:dyDescent="0.25">
      <c r="M778" s="191"/>
    </row>
    <row r="779" spans="13:13" x14ac:dyDescent="0.25">
      <c r="M779" s="191"/>
    </row>
    <row r="780" spans="13:13" x14ac:dyDescent="0.25">
      <c r="M780" s="191"/>
    </row>
    <row r="781" spans="13:13" x14ac:dyDescent="0.25">
      <c r="M781" s="191"/>
    </row>
    <row r="782" spans="13:13" x14ac:dyDescent="0.25">
      <c r="M782" s="191"/>
    </row>
    <row r="783" spans="13:13" x14ac:dyDescent="0.25">
      <c r="M783" s="191"/>
    </row>
    <row r="784" spans="13:13" x14ac:dyDescent="0.25">
      <c r="M784" s="191"/>
    </row>
    <row r="785" spans="13:13" x14ac:dyDescent="0.25">
      <c r="M785" s="191"/>
    </row>
    <row r="786" spans="13:13" x14ac:dyDescent="0.25">
      <c r="M786" s="191"/>
    </row>
    <row r="787" spans="13:13" x14ac:dyDescent="0.25">
      <c r="M787" s="191"/>
    </row>
    <row r="788" spans="13:13" x14ac:dyDescent="0.25">
      <c r="M788" s="191"/>
    </row>
    <row r="789" spans="13:13" x14ac:dyDescent="0.25">
      <c r="M789" s="191"/>
    </row>
    <row r="790" spans="13:13" x14ac:dyDescent="0.25">
      <c r="M790" s="191"/>
    </row>
    <row r="791" spans="13:13" x14ac:dyDescent="0.25">
      <c r="M791" s="191"/>
    </row>
    <row r="792" spans="13:13" x14ac:dyDescent="0.25">
      <c r="M792" s="191"/>
    </row>
    <row r="793" spans="13:13" x14ac:dyDescent="0.25">
      <c r="M793" s="191"/>
    </row>
    <row r="794" spans="13:13" x14ac:dyDescent="0.25">
      <c r="M794" s="191"/>
    </row>
    <row r="795" spans="13:13" x14ac:dyDescent="0.25">
      <c r="M795" s="191"/>
    </row>
    <row r="796" spans="13:13" x14ac:dyDescent="0.25">
      <c r="M796" s="191"/>
    </row>
    <row r="797" spans="13:13" x14ac:dyDescent="0.25">
      <c r="M797" s="191"/>
    </row>
    <row r="798" spans="13:13" x14ac:dyDescent="0.25">
      <c r="M798" s="191"/>
    </row>
    <row r="799" spans="13:13" x14ac:dyDescent="0.25">
      <c r="M799" s="191"/>
    </row>
    <row r="800" spans="13:13" x14ac:dyDescent="0.25">
      <c r="M800" s="191"/>
    </row>
    <row r="801" spans="13:13" x14ac:dyDescent="0.25">
      <c r="M801" s="191"/>
    </row>
    <row r="802" spans="13:13" x14ac:dyDescent="0.25">
      <c r="M802" s="191"/>
    </row>
    <row r="803" spans="13:13" x14ac:dyDescent="0.25">
      <c r="M803" s="191"/>
    </row>
    <row r="804" spans="13:13" x14ac:dyDescent="0.25">
      <c r="M804" s="191"/>
    </row>
    <row r="805" spans="13:13" x14ac:dyDescent="0.25">
      <c r="M805" s="191"/>
    </row>
    <row r="806" spans="13:13" x14ac:dyDescent="0.25">
      <c r="M806" s="191"/>
    </row>
    <row r="807" spans="13:13" x14ac:dyDescent="0.25">
      <c r="M807" s="191"/>
    </row>
    <row r="808" spans="13:13" x14ac:dyDescent="0.25">
      <c r="M808" s="191"/>
    </row>
    <row r="809" spans="13:13" x14ac:dyDescent="0.25">
      <c r="M809" s="191"/>
    </row>
    <row r="810" spans="13:13" x14ac:dyDescent="0.25">
      <c r="M810" s="191"/>
    </row>
    <row r="811" spans="13:13" x14ac:dyDescent="0.25">
      <c r="M811" s="191"/>
    </row>
    <row r="812" spans="13:13" x14ac:dyDescent="0.25">
      <c r="M812" s="191"/>
    </row>
    <row r="813" spans="13:13" x14ac:dyDescent="0.25">
      <c r="M813" s="191"/>
    </row>
    <row r="814" spans="13:13" x14ac:dyDescent="0.25">
      <c r="M814" s="191"/>
    </row>
    <row r="815" spans="13:13" x14ac:dyDescent="0.25">
      <c r="M815" s="191"/>
    </row>
    <row r="816" spans="13:13" x14ac:dyDescent="0.25">
      <c r="M816" s="191"/>
    </row>
    <row r="817" spans="13:13" x14ac:dyDescent="0.25">
      <c r="M817" s="191"/>
    </row>
    <row r="818" spans="13:13" x14ac:dyDescent="0.25">
      <c r="M818" s="191"/>
    </row>
    <row r="819" spans="13:13" x14ac:dyDescent="0.25">
      <c r="M819" s="191"/>
    </row>
    <row r="820" spans="13:13" x14ac:dyDescent="0.25">
      <c r="M820" s="191"/>
    </row>
    <row r="821" spans="13:13" x14ac:dyDescent="0.25">
      <c r="M821" s="191"/>
    </row>
    <row r="822" spans="13:13" x14ac:dyDescent="0.25">
      <c r="M822" s="191"/>
    </row>
    <row r="823" spans="13:13" x14ac:dyDescent="0.25">
      <c r="M823" s="191"/>
    </row>
    <row r="824" spans="13:13" x14ac:dyDescent="0.25">
      <c r="M824" s="191"/>
    </row>
    <row r="825" spans="13:13" x14ac:dyDescent="0.25">
      <c r="M825" s="191"/>
    </row>
    <row r="826" spans="13:13" x14ac:dyDescent="0.25">
      <c r="M826" s="191"/>
    </row>
    <row r="827" spans="13:13" x14ac:dyDescent="0.25">
      <c r="M827" s="191"/>
    </row>
    <row r="828" spans="13:13" x14ac:dyDescent="0.25">
      <c r="M828" s="191"/>
    </row>
    <row r="829" spans="13:13" x14ac:dyDescent="0.25">
      <c r="M829" s="191"/>
    </row>
    <row r="830" spans="13:13" x14ac:dyDescent="0.25">
      <c r="M830" s="191"/>
    </row>
    <row r="831" spans="13:13" x14ac:dyDescent="0.25">
      <c r="M831" s="191"/>
    </row>
    <row r="832" spans="13:13" x14ac:dyDescent="0.25">
      <c r="M832" s="191"/>
    </row>
    <row r="833" spans="13:13" x14ac:dyDescent="0.25">
      <c r="M833" s="191"/>
    </row>
    <row r="834" spans="13:13" x14ac:dyDescent="0.25">
      <c r="M834" s="191"/>
    </row>
    <row r="835" spans="13:13" x14ac:dyDescent="0.25">
      <c r="M835" s="191"/>
    </row>
    <row r="836" spans="13:13" x14ac:dyDescent="0.25">
      <c r="M836" s="191"/>
    </row>
    <row r="837" spans="13:13" x14ac:dyDescent="0.25">
      <c r="M837" s="191"/>
    </row>
    <row r="838" spans="13:13" x14ac:dyDescent="0.25">
      <c r="M838" s="191"/>
    </row>
    <row r="839" spans="13:13" x14ac:dyDescent="0.25">
      <c r="M839" s="191"/>
    </row>
    <row r="840" spans="13:13" x14ac:dyDescent="0.25">
      <c r="M840" s="191"/>
    </row>
    <row r="841" spans="13:13" x14ac:dyDescent="0.25">
      <c r="M841" s="191"/>
    </row>
    <row r="842" spans="13:13" x14ac:dyDescent="0.25">
      <c r="M842" s="191"/>
    </row>
    <row r="843" spans="13:13" x14ac:dyDescent="0.25">
      <c r="M843" s="191"/>
    </row>
    <row r="844" spans="13:13" x14ac:dyDescent="0.25">
      <c r="M844" s="191"/>
    </row>
    <row r="845" spans="13:13" x14ac:dyDescent="0.25">
      <c r="M845" s="191"/>
    </row>
    <row r="846" spans="13:13" x14ac:dyDescent="0.25">
      <c r="M846" s="191"/>
    </row>
    <row r="847" spans="13:13" x14ac:dyDescent="0.25">
      <c r="M847" s="191"/>
    </row>
    <row r="848" spans="13:13" x14ac:dyDescent="0.25">
      <c r="M848" s="191"/>
    </row>
    <row r="849" spans="13:13" x14ac:dyDescent="0.25">
      <c r="M849" s="191"/>
    </row>
    <row r="850" spans="13:13" x14ac:dyDescent="0.25">
      <c r="M850" s="191"/>
    </row>
    <row r="851" spans="13:13" x14ac:dyDescent="0.25">
      <c r="M851" s="191"/>
    </row>
    <row r="852" spans="13:13" x14ac:dyDescent="0.25">
      <c r="M852" s="191"/>
    </row>
    <row r="853" spans="13:13" x14ac:dyDescent="0.25">
      <c r="M853" s="191"/>
    </row>
    <row r="854" spans="13:13" x14ac:dyDescent="0.25">
      <c r="M854" s="191"/>
    </row>
    <row r="855" spans="13:13" x14ac:dyDescent="0.25">
      <c r="M855" s="191"/>
    </row>
    <row r="856" spans="13:13" x14ac:dyDescent="0.25">
      <c r="M856" s="191"/>
    </row>
    <row r="857" spans="13:13" x14ac:dyDescent="0.25">
      <c r="M857" s="191"/>
    </row>
    <row r="858" spans="13:13" x14ac:dyDescent="0.25">
      <c r="M858" s="191"/>
    </row>
    <row r="859" spans="13:13" x14ac:dyDescent="0.25">
      <c r="M859" s="191"/>
    </row>
    <row r="860" spans="13:13" x14ac:dyDescent="0.25">
      <c r="M860" s="191"/>
    </row>
    <row r="861" spans="13:13" x14ac:dyDescent="0.25">
      <c r="M861" s="191"/>
    </row>
    <row r="862" spans="13:13" x14ac:dyDescent="0.25">
      <c r="M862" s="191"/>
    </row>
    <row r="863" spans="13:13" x14ac:dyDescent="0.25">
      <c r="M863" s="191"/>
    </row>
    <row r="864" spans="13:13" x14ac:dyDescent="0.25">
      <c r="M864" s="191"/>
    </row>
    <row r="865" spans="13:13" x14ac:dyDescent="0.25">
      <c r="M865" s="191"/>
    </row>
    <row r="866" spans="13:13" x14ac:dyDescent="0.25">
      <c r="M866" s="191"/>
    </row>
    <row r="867" spans="13:13" x14ac:dyDescent="0.25">
      <c r="M867" s="191"/>
    </row>
    <row r="868" spans="13:13" x14ac:dyDescent="0.25">
      <c r="M868" s="191"/>
    </row>
    <row r="869" spans="13:13" x14ac:dyDescent="0.25">
      <c r="M869" s="191"/>
    </row>
    <row r="870" spans="13:13" x14ac:dyDescent="0.25">
      <c r="M870" s="191"/>
    </row>
    <row r="871" spans="13:13" x14ac:dyDescent="0.25">
      <c r="M871" s="191"/>
    </row>
    <row r="872" spans="13:13" x14ac:dyDescent="0.25">
      <c r="M872" s="191"/>
    </row>
    <row r="873" spans="13:13" x14ac:dyDescent="0.25">
      <c r="M873" s="191"/>
    </row>
    <row r="874" spans="13:13" x14ac:dyDescent="0.25">
      <c r="M874" s="191"/>
    </row>
    <row r="875" spans="13:13" x14ac:dyDescent="0.25">
      <c r="M875" s="191"/>
    </row>
    <row r="876" spans="13:13" x14ac:dyDescent="0.25">
      <c r="M876" s="191"/>
    </row>
    <row r="877" spans="13:13" x14ac:dyDescent="0.25">
      <c r="M877" s="191"/>
    </row>
    <row r="878" spans="13:13" x14ac:dyDescent="0.25">
      <c r="M878" s="191"/>
    </row>
    <row r="879" spans="13:13" x14ac:dyDescent="0.25">
      <c r="M879" s="191"/>
    </row>
    <row r="880" spans="13:13" x14ac:dyDescent="0.25">
      <c r="M880" s="191"/>
    </row>
    <row r="881" spans="13:13" x14ac:dyDescent="0.25">
      <c r="M881" s="191"/>
    </row>
    <row r="882" spans="13:13" x14ac:dyDescent="0.25">
      <c r="M882" s="191"/>
    </row>
    <row r="883" spans="13:13" x14ac:dyDescent="0.25">
      <c r="M883" s="191"/>
    </row>
    <row r="884" spans="13:13" x14ac:dyDescent="0.25">
      <c r="M884" s="191"/>
    </row>
    <row r="885" spans="13:13" x14ac:dyDescent="0.25">
      <c r="M885" s="191"/>
    </row>
    <row r="886" spans="13:13" x14ac:dyDescent="0.25">
      <c r="M886" s="191"/>
    </row>
    <row r="887" spans="13:13" x14ac:dyDescent="0.25">
      <c r="M887" s="191"/>
    </row>
    <row r="888" spans="13:13" x14ac:dyDescent="0.25">
      <c r="M888" s="191"/>
    </row>
    <row r="889" spans="13:13" x14ac:dyDescent="0.25">
      <c r="M889" s="191"/>
    </row>
    <row r="890" spans="13:13" x14ac:dyDescent="0.25">
      <c r="M890" s="191"/>
    </row>
    <row r="891" spans="13:13" x14ac:dyDescent="0.25">
      <c r="M891" s="191"/>
    </row>
    <row r="892" spans="13:13" x14ac:dyDescent="0.25">
      <c r="M892" s="191"/>
    </row>
    <row r="893" spans="13:13" x14ac:dyDescent="0.25">
      <c r="M893" s="191"/>
    </row>
    <row r="894" spans="13:13" x14ac:dyDescent="0.25">
      <c r="M894" s="191"/>
    </row>
    <row r="895" spans="13:13" x14ac:dyDescent="0.25">
      <c r="M895" s="191"/>
    </row>
    <row r="896" spans="13:13" x14ac:dyDescent="0.25">
      <c r="M896" s="191"/>
    </row>
    <row r="897" spans="13:13" x14ac:dyDescent="0.25">
      <c r="M897" s="191"/>
    </row>
    <row r="898" spans="13:13" x14ac:dyDescent="0.25">
      <c r="M898" s="191"/>
    </row>
    <row r="899" spans="13:13" x14ac:dyDescent="0.25">
      <c r="M899" s="191"/>
    </row>
    <row r="900" spans="13:13" x14ac:dyDescent="0.25">
      <c r="M900" s="191"/>
    </row>
    <row r="901" spans="13:13" x14ac:dyDescent="0.25">
      <c r="M901" s="191"/>
    </row>
    <row r="902" spans="13:13" x14ac:dyDescent="0.25">
      <c r="M902" s="191"/>
    </row>
    <row r="903" spans="13:13" x14ac:dyDescent="0.25">
      <c r="M903" s="191"/>
    </row>
    <row r="904" spans="13:13" x14ac:dyDescent="0.25">
      <c r="M904" s="191"/>
    </row>
    <row r="905" spans="13:13" x14ac:dyDescent="0.25">
      <c r="M905" s="191"/>
    </row>
    <row r="906" spans="13:13" x14ac:dyDescent="0.25">
      <c r="M906" s="191"/>
    </row>
    <row r="907" spans="13:13" x14ac:dyDescent="0.25">
      <c r="M907" s="191"/>
    </row>
    <row r="908" spans="13:13" x14ac:dyDescent="0.25">
      <c r="M908" s="191"/>
    </row>
    <row r="909" spans="13:13" x14ac:dyDescent="0.25">
      <c r="M909" s="191"/>
    </row>
    <row r="910" spans="13:13" x14ac:dyDescent="0.25">
      <c r="M910" s="191"/>
    </row>
    <row r="911" spans="13:13" x14ac:dyDescent="0.25">
      <c r="M911" s="191"/>
    </row>
    <row r="912" spans="13:13" x14ac:dyDescent="0.25">
      <c r="M912" s="191"/>
    </row>
    <row r="913" spans="13:13" x14ac:dyDescent="0.25">
      <c r="M913" s="191"/>
    </row>
    <row r="914" spans="13:13" x14ac:dyDescent="0.25">
      <c r="M914" s="191"/>
    </row>
    <row r="915" spans="13:13" x14ac:dyDescent="0.25">
      <c r="M915" s="191"/>
    </row>
    <row r="916" spans="13:13" x14ac:dyDescent="0.25">
      <c r="M916" s="191"/>
    </row>
    <row r="917" spans="13:13" x14ac:dyDescent="0.25">
      <c r="M917" s="191"/>
    </row>
    <row r="918" spans="13:13" x14ac:dyDescent="0.25">
      <c r="M918" s="191"/>
    </row>
    <row r="919" spans="13:13" x14ac:dyDescent="0.25">
      <c r="M919" s="191"/>
    </row>
    <row r="920" spans="13:13" x14ac:dyDescent="0.25">
      <c r="M920" s="191"/>
    </row>
    <row r="921" spans="13:13" x14ac:dyDescent="0.25">
      <c r="M921" s="191"/>
    </row>
    <row r="922" spans="13:13" x14ac:dyDescent="0.25">
      <c r="M922" s="191"/>
    </row>
    <row r="923" spans="13:13" x14ac:dyDescent="0.25">
      <c r="M923" s="191"/>
    </row>
    <row r="924" spans="13:13" x14ac:dyDescent="0.25">
      <c r="M924" s="191"/>
    </row>
    <row r="925" spans="13:13" x14ac:dyDescent="0.25">
      <c r="M925" s="191"/>
    </row>
    <row r="926" spans="13:13" x14ac:dyDescent="0.25">
      <c r="M926" s="191"/>
    </row>
    <row r="927" spans="13:13" x14ac:dyDescent="0.25">
      <c r="M927" s="191"/>
    </row>
    <row r="928" spans="13:13" x14ac:dyDescent="0.25">
      <c r="M928" s="191"/>
    </row>
    <row r="929" spans="13:13" x14ac:dyDescent="0.25">
      <c r="M929" s="191"/>
    </row>
    <row r="930" spans="13:13" x14ac:dyDescent="0.25">
      <c r="M930" s="191"/>
    </row>
    <row r="931" spans="13:13" x14ac:dyDescent="0.25">
      <c r="M931" s="191"/>
    </row>
    <row r="932" spans="13:13" x14ac:dyDescent="0.25">
      <c r="M932" s="191"/>
    </row>
    <row r="933" spans="13:13" x14ac:dyDescent="0.25">
      <c r="M933" s="191"/>
    </row>
    <row r="934" spans="13:13" x14ac:dyDescent="0.25">
      <c r="M934" s="191"/>
    </row>
    <row r="935" spans="13:13" x14ac:dyDescent="0.25">
      <c r="M935" s="191"/>
    </row>
    <row r="936" spans="13:13" x14ac:dyDescent="0.25">
      <c r="M936" s="191"/>
    </row>
    <row r="937" spans="13:13" x14ac:dyDescent="0.25">
      <c r="M937" s="191"/>
    </row>
    <row r="938" spans="13:13" x14ac:dyDescent="0.25">
      <c r="M938" s="191"/>
    </row>
    <row r="939" spans="13:13" x14ac:dyDescent="0.25">
      <c r="M939" s="191"/>
    </row>
    <row r="940" spans="13:13" x14ac:dyDescent="0.25">
      <c r="M940" s="191"/>
    </row>
    <row r="941" spans="13:13" x14ac:dyDescent="0.25">
      <c r="M941" s="191"/>
    </row>
    <row r="942" spans="13:13" x14ac:dyDescent="0.25">
      <c r="M942" s="191"/>
    </row>
    <row r="943" spans="13:13" x14ac:dyDescent="0.25">
      <c r="M943" s="191"/>
    </row>
    <row r="944" spans="13:13" x14ac:dyDescent="0.25">
      <c r="M944" s="191"/>
    </row>
    <row r="945" spans="13:13" x14ac:dyDescent="0.25">
      <c r="M945" s="191"/>
    </row>
    <row r="946" spans="13:13" x14ac:dyDescent="0.25">
      <c r="M946" s="191"/>
    </row>
    <row r="947" spans="13:13" x14ac:dyDescent="0.25">
      <c r="M947" s="191"/>
    </row>
    <row r="948" spans="13:13" x14ac:dyDescent="0.25">
      <c r="M948" s="191"/>
    </row>
    <row r="949" spans="13:13" x14ac:dyDescent="0.25">
      <c r="M949" s="191"/>
    </row>
    <row r="950" spans="13:13" x14ac:dyDescent="0.25">
      <c r="M950" s="191"/>
    </row>
    <row r="951" spans="13:13" x14ac:dyDescent="0.25">
      <c r="M951" s="191"/>
    </row>
    <row r="952" spans="13:13" x14ac:dyDescent="0.25">
      <c r="M952" s="191"/>
    </row>
    <row r="953" spans="13:13" x14ac:dyDescent="0.25">
      <c r="M953" s="191"/>
    </row>
    <row r="954" spans="13:13" x14ac:dyDescent="0.25">
      <c r="M954" s="191"/>
    </row>
    <row r="955" spans="13:13" x14ac:dyDescent="0.25">
      <c r="M955" s="191"/>
    </row>
    <row r="956" spans="13:13" x14ac:dyDescent="0.25">
      <c r="M956" s="191"/>
    </row>
    <row r="957" spans="13:13" x14ac:dyDescent="0.25">
      <c r="M957" s="191"/>
    </row>
    <row r="958" spans="13:13" x14ac:dyDescent="0.25">
      <c r="M958" s="191"/>
    </row>
    <row r="959" spans="13:13" x14ac:dyDescent="0.25">
      <c r="M959" s="191"/>
    </row>
    <row r="960" spans="13:13" x14ac:dyDescent="0.25">
      <c r="M960" s="191"/>
    </row>
    <row r="961" spans="13:13" x14ac:dyDescent="0.25">
      <c r="M961" s="191"/>
    </row>
    <row r="962" spans="13:13" x14ac:dyDescent="0.25">
      <c r="M962" s="191"/>
    </row>
    <row r="963" spans="13:13" x14ac:dyDescent="0.25">
      <c r="M963" s="191"/>
    </row>
    <row r="964" spans="13:13" x14ac:dyDescent="0.25">
      <c r="M964" s="191"/>
    </row>
    <row r="965" spans="13:13" x14ac:dyDescent="0.25">
      <c r="M965" s="191"/>
    </row>
    <row r="966" spans="13:13" x14ac:dyDescent="0.25">
      <c r="M966" s="191"/>
    </row>
    <row r="967" spans="13:13" x14ac:dyDescent="0.25">
      <c r="M967" s="191"/>
    </row>
    <row r="968" spans="13:13" x14ac:dyDescent="0.25">
      <c r="M968" s="191"/>
    </row>
    <row r="969" spans="13:13" x14ac:dyDescent="0.25">
      <c r="M969" s="191"/>
    </row>
    <row r="970" spans="13:13" x14ac:dyDescent="0.25">
      <c r="M970" s="191"/>
    </row>
    <row r="971" spans="13:13" x14ac:dyDescent="0.25">
      <c r="M971" s="191"/>
    </row>
    <row r="972" spans="13:13" x14ac:dyDescent="0.25">
      <c r="M972" s="191"/>
    </row>
    <row r="973" spans="13:13" x14ac:dyDescent="0.25">
      <c r="M973" s="191"/>
    </row>
    <row r="974" spans="13:13" x14ac:dyDescent="0.25">
      <c r="M974" s="191"/>
    </row>
    <row r="975" spans="13:13" x14ac:dyDescent="0.25">
      <c r="M975" s="191"/>
    </row>
    <row r="976" spans="13:13" x14ac:dyDescent="0.25">
      <c r="M976" s="191"/>
    </row>
    <row r="977" spans="13:13" x14ac:dyDescent="0.25">
      <c r="M977" s="191"/>
    </row>
    <row r="978" spans="13:13" x14ac:dyDescent="0.25">
      <c r="M978" s="191"/>
    </row>
    <row r="979" spans="13:13" x14ac:dyDescent="0.25">
      <c r="M979" s="191"/>
    </row>
    <row r="980" spans="13:13" x14ac:dyDescent="0.25">
      <c r="M980" s="191"/>
    </row>
    <row r="981" spans="13:13" x14ac:dyDescent="0.25">
      <c r="M981" s="191"/>
    </row>
    <row r="982" spans="13:13" x14ac:dyDescent="0.25">
      <c r="M982" s="191"/>
    </row>
    <row r="983" spans="13:13" x14ac:dyDescent="0.25">
      <c r="M983" s="191"/>
    </row>
    <row r="984" spans="13:13" x14ac:dyDescent="0.25">
      <c r="M984" s="191"/>
    </row>
    <row r="985" spans="13:13" x14ac:dyDescent="0.25">
      <c r="M985" s="191"/>
    </row>
    <row r="986" spans="13:13" x14ac:dyDescent="0.25">
      <c r="M986" s="191"/>
    </row>
    <row r="987" spans="13:13" x14ac:dyDescent="0.25">
      <c r="M987" s="191"/>
    </row>
    <row r="988" spans="13:13" x14ac:dyDescent="0.25">
      <c r="M988" s="191"/>
    </row>
    <row r="989" spans="13:13" x14ac:dyDescent="0.25">
      <c r="M989" s="191"/>
    </row>
    <row r="990" spans="13:13" x14ac:dyDescent="0.25">
      <c r="M990" s="191"/>
    </row>
    <row r="991" spans="13:13" x14ac:dyDescent="0.25">
      <c r="M991" s="191"/>
    </row>
    <row r="992" spans="13:13" x14ac:dyDescent="0.25">
      <c r="M992" s="191"/>
    </row>
    <row r="993" spans="13:13" x14ac:dyDescent="0.25">
      <c r="M993" s="191"/>
    </row>
    <row r="994" spans="13:13" x14ac:dyDescent="0.25">
      <c r="M994" s="191"/>
    </row>
    <row r="995" spans="13:13" x14ac:dyDescent="0.25">
      <c r="M995" s="191"/>
    </row>
    <row r="996" spans="13:13" x14ac:dyDescent="0.25">
      <c r="M996" s="191"/>
    </row>
    <row r="997" spans="13:13" x14ac:dyDescent="0.25">
      <c r="M997" s="191"/>
    </row>
    <row r="998" spans="13:13" x14ac:dyDescent="0.25">
      <c r="M998" s="191"/>
    </row>
    <row r="999" spans="13:13" x14ac:dyDescent="0.25">
      <c r="M999" s="191"/>
    </row>
    <row r="1000" spans="13:13" x14ac:dyDescent="0.25">
      <c r="M1000" s="191"/>
    </row>
    <row r="1001" spans="13:13" x14ac:dyDescent="0.25">
      <c r="M1001" s="191"/>
    </row>
    <row r="1002" spans="13:13" x14ac:dyDescent="0.25">
      <c r="M1002" s="191"/>
    </row>
    <row r="1003" spans="13:13" x14ac:dyDescent="0.25">
      <c r="M1003" s="191"/>
    </row>
    <row r="1004" spans="13:13" x14ac:dyDescent="0.25">
      <c r="M1004" s="191"/>
    </row>
    <row r="1005" spans="13:13" x14ac:dyDescent="0.25">
      <c r="M1005" s="191"/>
    </row>
    <row r="1006" spans="13:13" x14ac:dyDescent="0.25">
      <c r="M1006" s="191"/>
    </row>
    <row r="1007" spans="13:13" x14ac:dyDescent="0.25">
      <c r="M1007" s="191"/>
    </row>
    <row r="1008" spans="13:13" x14ac:dyDescent="0.25">
      <c r="M1008" s="191"/>
    </row>
    <row r="1009" spans="13:13" x14ac:dyDescent="0.25">
      <c r="M1009" s="191"/>
    </row>
    <row r="1010" spans="13:13" x14ac:dyDescent="0.25">
      <c r="M1010" s="191"/>
    </row>
    <row r="1011" spans="13:13" x14ac:dyDescent="0.25">
      <c r="M1011" s="191"/>
    </row>
    <row r="1012" spans="13:13" x14ac:dyDescent="0.25">
      <c r="M1012" s="191"/>
    </row>
    <row r="1013" spans="13:13" x14ac:dyDescent="0.25">
      <c r="M1013" s="191"/>
    </row>
    <row r="1014" spans="13:13" x14ac:dyDescent="0.25">
      <c r="M1014" s="191"/>
    </row>
    <row r="1015" spans="13:13" x14ac:dyDescent="0.25">
      <c r="M1015" s="191"/>
    </row>
    <row r="1016" spans="13:13" x14ac:dyDescent="0.25">
      <c r="M1016" s="191"/>
    </row>
    <row r="1017" spans="13:13" x14ac:dyDescent="0.25">
      <c r="M1017" s="191"/>
    </row>
    <row r="1018" spans="13:13" x14ac:dyDescent="0.25">
      <c r="M1018" s="191"/>
    </row>
    <row r="1019" spans="13:13" x14ac:dyDescent="0.25">
      <c r="M1019" s="191"/>
    </row>
    <row r="1020" spans="13:13" x14ac:dyDescent="0.25">
      <c r="M1020" s="191"/>
    </row>
    <row r="1021" spans="13:13" x14ac:dyDescent="0.25">
      <c r="M1021" s="191"/>
    </row>
    <row r="1022" spans="13:13" x14ac:dyDescent="0.25">
      <c r="M1022" s="191"/>
    </row>
    <row r="1023" spans="13:13" x14ac:dyDescent="0.25">
      <c r="M1023" s="191"/>
    </row>
    <row r="1024" spans="13:13" x14ac:dyDescent="0.25">
      <c r="M1024" s="191"/>
    </row>
    <row r="1025" spans="13:13" x14ac:dyDescent="0.25">
      <c r="M1025" s="191"/>
    </row>
    <row r="1026" spans="13:13" x14ac:dyDescent="0.25">
      <c r="M1026" s="191"/>
    </row>
    <row r="1027" spans="13:13" x14ac:dyDescent="0.25">
      <c r="M1027" s="191"/>
    </row>
    <row r="1028" spans="13:13" x14ac:dyDescent="0.25">
      <c r="M1028" s="191"/>
    </row>
    <row r="1029" spans="13:13" x14ac:dyDescent="0.25">
      <c r="M1029" s="191"/>
    </row>
    <row r="1030" spans="13:13" x14ac:dyDescent="0.25">
      <c r="M1030" s="191"/>
    </row>
    <row r="1031" spans="13:13" x14ac:dyDescent="0.25">
      <c r="M1031" s="191"/>
    </row>
    <row r="1032" spans="13:13" x14ac:dyDescent="0.25">
      <c r="M1032" s="191"/>
    </row>
    <row r="1033" spans="13:13" x14ac:dyDescent="0.25">
      <c r="M1033" s="191"/>
    </row>
    <row r="1034" spans="13:13" x14ac:dyDescent="0.25">
      <c r="M1034" s="191"/>
    </row>
    <row r="1035" spans="13:13" x14ac:dyDescent="0.25">
      <c r="M1035" s="191"/>
    </row>
    <row r="1036" spans="13:13" x14ac:dyDescent="0.25">
      <c r="M1036" s="191"/>
    </row>
    <row r="1037" spans="13:13" x14ac:dyDescent="0.25">
      <c r="M1037" s="191"/>
    </row>
    <row r="1038" spans="13:13" x14ac:dyDescent="0.25">
      <c r="M1038" s="191"/>
    </row>
    <row r="1039" spans="13:13" x14ac:dyDescent="0.25">
      <c r="M1039" s="191"/>
    </row>
    <row r="1040" spans="13:13" x14ac:dyDescent="0.25">
      <c r="M1040" s="191"/>
    </row>
    <row r="1041" spans="13:13" x14ac:dyDescent="0.25">
      <c r="M1041" s="191"/>
    </row>
    <row r="1042" spans="13:13" x14ac:dyDescent="0.25">
      <c r="M1042" s="191"/>
    </row>
    <row r="1043" spans="13:13" x14ac:dyDescent="0.25">
      <c r="M1043" s="191"/>
    </row>
    <row r="1044" spans="13:13" x14ac:dyDescent="0.25">
      <c r="M1044" s="191"/>
    </row>
    <row r="1045" spans="13:13" x14ac:dyDescent="0.25">
      <c r="M1045" s="191"/>
    </row>
    <row r="1046" spans="13:13" x14ac:dyDescent="0.25">
      <c r="M1046" s="191"/>
    </row>
    <row r="1047" spans="13:13" x14ac:dyDescent="0.25">
      <c r="M1047" s="191"/>
    </row>
    <row r="1048" spans="13:13" x14ac:dyDescent="0.25">
      <c r="M1048" s="191"/>
    </row>
    <row r="1049" spans="13:13" x14ac:dyDescent="0.25">
      <c r="M1049" s="191"/>
    </row>
    <row r="1050" spans="13:13" x14ac:dyDescent="0.25">
      <c r="M1050" s="191"/>
    </row>
    <row r="1051" spans="13:13" x14ac:dyDescent="0.25">
      <c r="M1051" s="191"/>
    </row>
    <row r="1052" spans="13:13" x14ac:dyDescent="0.25">
      <c r="M1052" s="191"/>
    </row>
    <row r="1053" spans="13:13" x14ac:dyDescent="0.25">
      <c r="M1053" s="191"/>
    </row>
    <row r="1054" spans="13:13" x14ac:dyDescent="0.25">
      <c r="M1054" s="191"/>
    </row>
    <row r="1055" spans="13:13" x14ac:dyDescent="0.25">
      <c r="M1055" s="191"/>
    </row>
    <row r="1056" spans="13:13" x14ac:dyDescent="0.25">
      <c r="M1056" s="191"/>
    </row>
    <row r="1057" spans="13:13" x14ac:dyDescent="0.25">
      <c r="M1057" s="191"/>
    </row>
    <row r="1058" spans="13:13" x14ac:dyDescent="0.25">
      <c r="M1058" s="191"/>
    </row>
    <row r="1059" spans="13:13" x14ac:dyDescent="0.25">
      <c r="M1059" s="191"/>
    </row>
    <row r="1060" spans="13:13" x14ac:dyDescent="0.25">
      <c r="M1060" s="191"/>
    </row>
    <row r="1061" spans="13:13" x14ac:dyDescent="0.25">
      <c r="M1061" s="191"/>
    </row>
    <row r="1062" spans="13:13" x14ac:dyDescent="0.25">
      <c r="M1062" s="191"/>
    </row>
    <row r="1063" spans="13:13" x14ac:dyDescent="0.25">
      <c r="M1063" s="191"/>
    </row>
    <row r="1064" spans="13:13" x14ac:dyDescent="0.25">
      <c r="M1064" s="191"/>
    </row>
    <row r="1065" spans="13:13" x14ac:dyDescent="0.25">
      <c r="M1065" s="191"/>
    </row>
    <row r="1066" spans="13:13" x14ac:dyDescent="0.25">
      <c r="M1066" s="191"/>
    </row>
    <row r="1067" spans="13:13" x14ac:dyDescent="0.25">
      <c r="M1067" s="191"/>
    </row>
    <row r="1068" spans="13:13" x14ac:dyDescent="0.25">
      <c r="M1068" s="191"/>
    </row>
    <row r="1069" spans="13:13" x14ac:dyDescent="0.25">
      <c r="M1069" s="191"/>
    </row>
    <row r="1070" spans="13:13" x14ac:dyDescent="0.25">
      <c r="M1070" s="191"/>
    </row>
    <row r="1071" spans="13:13" x14ac:dyDescent="0.25">
      <c r="M1071" s="191"/>
    </row>
    <row r="1072" spans="13:13" x14ac:dyDescent="0.25">
      <c r="M1072" s="191"/>
    </row>
    <row r="1073" spans="13:13" x14ac:dyDescent="0.25">
      <c r="M1073" s="191"/>
    </row>
    <row r="1074" spans="13:13" x14ac:dyDescent="0.25">
      <c r="M1074" s="191"/>
    </row>
    <row r="1075" spans="13:13" x14ac:dyDescent="0.25">
      <c r="M1075" s="191"/>
    </row>
    <row r="1076" spans="13:13" x14ac:dyDescent="0.25">
      <c r="M1076" s="191"/>
    </row>
    <row r="1077" spans="13:13" x14ac:dyDescent="0.25">
      <c r="M1077" s="191"/>
    </row>
    <row r="1078" spans="13:13" x14ac:dyDescent="0.25">
      <c r="M1078" s="191"/>
    </row>
    <row r="1079" spans="13:13" x14ac:dyDescent="0.25">
      <c r="M1079" s="191"/>
    </row>
    <row r="1080" spans="13:13" x14ac:dyDescent="0.25">
      <c r="M1080" s="191"/>
    </row>
    <row r="1081" spans="13:13" x14ac:dyDescent="0.25">
      <c r="M1081" s="191"/>
    </row>
    <row r="1082" spans="13:13" x14ac:dyDescent="0.25">
      <c r="M1082" s="191"/>
    </row>
    <row r="1083" spans="13:13" x14ac:dyDescent="0.25">
      <c r="M1083" s="191"/>
    </row>
    <row r="1084" spans="13:13" x14ac:dyDescent="0.25">
      <c r="M1084" s="191"/>
    </row>
    <row r="1085" spans="13:13" x14ac:dyDescent="0.25">
      <c r="M1085" s="191"/>
    </row>
    <row r="1086" spans="13:13" x14ac:dyDescent="0.25">
      <c r="M1086" s="191"/>
    </row>
    <row r="1087" spans="13:13" x14ac:dyDescent="0.25">
      <c r="M1087" s="191"/>
    </row>
    <row r="1088" spans="13:13" x14ac:dyDescent="0.25">
      <c r="M1088" s="191"/>
    </row>
    <row r="1089" spans="13:13" x14ac:dyDescent="0.25">
      <c r="M1089" s="191"/>
    </row>
    <row r="1090" spans="13:13" x14ac:dyDescent="0.25">
      <c r="M1090" s="191"/>
    </row>
    <row r="1091" spans="13:13" x14ac:dyDescent="0.25">
      <c r="M1091" s="191"/>
    </row>
    <row r="1092" spans="13:13" x14ac:dyDescent="0.25">
      <c r="M1092" s="191"/>
    </row>
    <row r="1093" spans="13:13" x14ac:dyDescent="0.25">
      <c r="M1093" s="191"/>
    </row>
    <row r="1094" spans="13:13" x14ac:dyDescent="0.25">
      <c r="M1094" s="191"/>
    </row>
    <row r="1095" spans="13:13" x14ac:dyDescent="0.25">
      <c r="M1095" s="191"/>
    </row>
    <row r="1096" spans="13:13" x14ac:dyDescent="0.25">
      <c r="M1096" s="191"/>
    </row>
    <row r="1097" spans="13:13" x14ac:dyDescent="0.25">
      <c r="M1097" s="191"/>
    </row>
    <row r="1098" spans="13:13" x14ac:dyDescent="0.25">
      <c r="M1098" s="191"/>
    </row>
    <row r="1099" spans="13:13" x14ac:dyDescent="0.25">
      <c r="M1099" s="191"/>
    </row>
    <row r="1100" spans="13:13" x14ac:dyDescent="0.25">
      <c r="M1100" s="191"/>
    </row>
    <row r="1101" spans="13:13" x14ac:dyDescent="0.25">
      <c r="M1101" s="191"/>
    </row>
    <row r="1102" spans="13:13" x14ac:dyDescent="0.25">
      <c r="M1102" s="191"/>
    </row>
    <row r="1103" spans="13:13" x14ac:dyDescent="0.25">
      <c r="M1103" s="191"/>
    </row>
    <row r="1104" spans="13:13" x14ac:dyDescent="0.25">
      <c r="M1104" s="191"/>
    </row>
    <row r="1105" spans="13:13" x14ac:dyDescent="0.25">
      <c r="M1105" s="191"/>
    </row>
    <row r="1106" spans="13:13" x14ac:dyDescent="0.25">
      <c r="M1106" s="191"/>
    </row>
    <row r="1107" spans="13:13" x14ac:dyDescent="0.25">
      <c r="M1107" s="191"/>
    </row>
    <row r="1108" spans="13:13" x14ac:dyDescent="0.25">
      <c r="M1108" s="191"/>
    </row>
    <row r="1109" spans="13:13" x14ac:dyDescent="0.25">
      <c r="M1109" s="191"/>
    </row>
    <row r="1110" spans="13:13" x14ac:dyDescent="0.25">
      <c r="M1110" s="191"/>
    </row>
    <row r="1111" spans="13:13" x14ac:dyDescent="0.25">
      <c r="M1111" s="191"/>
    </row>
    <row r="1112" spans="13:13" x14ac:dyDescent="0.25">
      <c r="M1112" s="191"/>
    </row>
    <row r="1113" spans="13:13" x14ac:dyDescent="0.25">
      <c r="M1113" s="191"/>
    </row>
    <row r="1114" spans="13:13" x14ac:dyDescent="0.25">
      <c r="M1114" s="191"/>
    </row>
    <row r="1115" spans="13:13" x14ac:dyDescent="0.25">
      <c r="M1115" s="191"/>
    </row>
    <row r="1116" spans="13:13" x14ac:dyDescent="0.25">
      <c r="M1116" s="191"/>
    </row>
    <row r="1117" spans="13:13" x14ac:dyDescent="0.25">
      <c r="M1117" s="191"/>
    </row>
    <row r="1118" spans="13:13" x14ac:dyDescent="0.25">
      <c r="M1118" s="191"/>
    </row>
    <row r="1119" spans="13:13" x14ac:dyDescent="0.25">
      <c r="M1119" s="191"/>
    </row>
    <row r="1120" spans="13:13" x14ac:dyDescent="0.25">
      <c r="M1120" s="191"/>
    </row>
    <row r="1121" spans="13:13" x14ac:dyDescent="0.25">
      <c r="M1121" s="191"/>
    </row>
    <row r="1122" spans="13:13" x14ac:dyDescent="0.25">
      <c r="M1122" s="191"/>
    </row>
    <row r="1123" spans="13:13" x14ac:dyDescent="0.25">
      <c r="M1123" s="191"/>
    </row>
    <row r="1124" spans="13:13" x14ac:dyDescent="0.25">
      <c r="M1124" s="191"/>
    </row>
    <row r="1125" spans="13:13" x14ac:dyDescent="0.25">
      <c r="M1125" s="191"/>
    </row>
    <row r="1126" spans="13:13" x14ac:dyDescent="0.25">
      <c r="M1126" s="191"/>
    </row>
    <row r="1127" spans="13:13" x14ac:dyDescent="0.25">
      <c r="M1127" s="191"/>
    </row>
    <row r="1128" spans="13:13" x14ac:dyDescent="0.25">
      <c r="M1128" s="191"/>
    </row>
    <row r="1129" spans="13:13" x14ac:dyDescent="0.25">
      <c r="M1129" s="191"/>
    </row>
    <row r="1130" spans="13:13" x14ac:dyDescent="0.25">
      <c r="M1130" s="191"/>
    </row>
    <row r="1131" spans="13:13" x14ac:dyDescent="0.25">
      <c r="M1131" s="191"/>
    </row>
    <row r="1132" spans="13:13" x14ac:dyDescent="0.25">
      <c r="M1132" s="191"/>
    </row>
    <row r="1133" spans="13:13" x14ac:dyDescent="0.25">
      <c r="M1133" s="191"/>
    </row>
    <row r="1134" spans="13:13" x14ac:dyDescent="0.25">
      <c r="M1134" s="191"/>
    </row>
    <row r="1135" spans="13:13" x14ac:dyDescent="0.25">
      <c r="M1135" s="191"/>
    </row>
    <row r="1136" spans="13:13" x14ac:dyDescent="0.25">
      <c r="M1136" s="191"/>
    </row>
    <row r="1137" spans="13:13" x14ac:dyDescent="0.25">
      <c r="M1137" s="191"/>
    </row>
    <row r="1138" spans="13:13" x14ac:dyDescent="0.25">
      <c r="M1138" s="191"/>
    </row>
    <row r="1139" spans="13:13" x14ac:dyDescent="0.25">
      <c r="M1139" s="191"/>
    </row>
    <row r="1140" spans="13:13" x14ac:dyDescent="0.25">
      <c r="M1140" s="191"/>
    </row>
    <row r="1141" spans="13:13" x14ac:dyDescent="0.25">
      <c r="M1141" s="191"/>
    </row>
    <row r="1142" spans="13:13" x14ac:dyDescent="0.25">
      <c r="M1142" s="191"/>
    </row>
    <row r="1143" spans="13:13" x14ac:dyDescent="0.25">
      <c r="M1143" s="191"/>
    </row>
    <row r="1144" spans="13:13" x14ac:dyDescent="0.25">
      <c r="M1144" s="191"/>
    </row>
    <row r="1145" spans="13:13" x14ac:dyDescent="0.25">
      <c r="M1145" s="191"/>
    </row>
    <row r="1146" spans="13:13" x14ac:dyDescent="0.25">
      <c r="M1146" s="191"/>
    </row>
    <row r="1147" spans="13:13" x14ac:dyDescent="0.25">
      <c r="M1147" s="191"/>
    </row>
    <row r="1148" spans="13:13" x14ac:dyDescent="0.25">
      <c r="M1148" s="191"/>
    </row>
    <row r="1149" spans="13:13" x14ac:dyDescent="0.25">
      <c r="M1149" s="191"/>
    </row>
    <row r="1150" spans="13:13" x14ac:dyDescent="0.25">
      <c r="M1150" s="191"/>
    </row>
    <row r="1151" spans="13:13" x14ac:dyDescent="0.25">
      <c r="M1151" s="191"/>
    </row>
    <row r="1152" spans="13:13" x14ac:dyDescent="0.25">
      <c r="M1152" s="191"/>
    </row>
    <row r="1153" spans="13:13" x14ac:dyDescent="0.25">
      <c r="M1153" s="191"/>
    </row>
    <row r="1154" spans="13:13" x14ac:dyDescent="0.25">
      <c r="M1154" s="191"/>
    </row>
    <row r="1155" spans="13:13" x14ac:dyDescent="0.25">
      <c r="M1155" s="191"/>
    </row>
    <row r="1156" spans="13:13" x14ac:dyDescent="0.25">
      <c r="M1156" s="191"/>
    </row>
    <row r="1157" spans="13:13" x14ac:dyDescent="0.25">
      <c r="M1157" s="191"/>
    </row>
    <row r="1158" spans="13:13" x14ac:dyDescent="0.25">
      <c r="M1158" s="191"/>
    </row>
    <row r="1159" spans="13:13" x14ac:dyDescent="0.25">
      <c r="M1159" s="191"/>
    </row>
    <row r="1160" spans="13:13" x14ac:dyDescent="0.25">
      <c r="M1160" s="191"/>
    </row>
  </sheetData>
  <sheetProtection algorithmName="SHA-512" hashValue="nDP8FU/UZcJuIIdr6eg0+ki8A2i4bw+5EdNMSjfDPy16TZS/BSoE+4ow/1tcfX4zyi76+QcTg0kEO3mcKBUfHw==" saltValue="FAgfJ6Lk8jdFApHswxhisg==" spinCount="100000" sheet="1" objects="1" scenarios="1"/>
  <mergeCells count="172">
    <mergeCell ref="G52:H52"/>
    <mergeCell ref="G53:H53"/>
    <mergeCell ref="G44:H44"/>
    <mergeCell ref="G45:H45"/>
    <mergeCell ref="G46:H46"/>
    <mergeCell ref="G47:H47"/>
    <mergeCell ref="G48:H48"/>
    <mergeCell ref="G70:H70"/>
    <mergeCell ref="G60:H60"/>
    <mergeCell ref="G61:H61"/>
    <mergeCell ref="G64:H64"/>
    <mergeCell ref="G66:H66"/>
    <mergeCell ref="G68:H68"/>
    <mergeCell ref="G55:H55"/>
    <mergeCell ref="G56:H56"/>
    <mergeCell ref="G57:H57"/>
    <mergeCell ref="G58:H58"/>
    <mergeCell ref="G59:H59"/>
    <mergeCell ref="G25:H25"/>
    <mergeCell ref="G38:H38"/>
    <mergeCell ref="G39:H39"/>
    <mergeCell ref="G41:H41"/>
    <mergeCell ref="G42:H42"/>
    <mergeCell ref="G43:H43"/>
    <mergeCell ref="G32:H32"/>
    <mergeCell ref="G33:H33"/>
    <mergeCell ref="G34:H34"/>
    <mergeCell ref="G36:H36"/>
    <mergeCell ref="G37:H37"/>
    <mergeCell ref="K50:L50"/>
    <mergeCell ref="K51:L51"/>
    <mergeCell ref="K42:L42"/>
    <mergeCell ref="K43:L43"/>
    <mergeCell ref="K44:L44"/>
    <mergeCell ref="G26:H26"/>
    <mergeCell ref="G27:H27"/>
    <mergeCell ref="G29:H29"/>
    <mergeCell ref="G30:H30"/>
    <mergeCell ref="G31:H31"/>
    <mergeCell ref="G49:H49"/>
    <mergeCell ref="G50:H50"/>
    <mergeCell ref="G51:H51"/>
    <mergeCell ref="K37:L37"/>
    <mergeCell ref="K38:L38"/>
    <mergeCell ref="K39:L39"/>
    <mergeCell ref="K41:L41"/>
    <mergeCell ref="K31:L31"/>
    <mergeCell ref="K32:L32"/>
    <mergeCell ref="K33:L33"/>
    <mergeCell ref="K34:L34"/>
    <mergeCell ref="K47:L47"/>
    <mergeCell ref="K48:L48"/>
    <mergeCell ref="K49:L49"/>
    <mergeCell ref="K70:L70"/>
    <mergeCell ref="K66:L66"/>
    <mergeCell ref="K68:L68"/>
    <mergeCell ref="K58:L58"/>
    <mergeCell ref="K59:L59"/>
    <mergeCell ref="K60:L60"/>
    <mergeCell ref="K61:L61"/>
    <mergeCell ref="K64:L64"/>
    <mergeCell ref="K52:L52"/>
    <mergeCell ref="K53:L53"/>
    <mergeCell ref="K55:L55"/>
    <mergeCell ref="K56:L56"/>
    <mergeCell ref="K57:L57"/>
    <mergeCell ref="K29:L29"/>
    <mergeCell ref="K30:L30"/>
    <mergeCell ref="E70:F70"/>
    <mergeCell ref="E64:F64"/>
    <mergeCell ref="E53:F53"/>
    <mergeCell ref="E43:F43"/>
    <mergeCell ref="E61:F61"/>
    <mergeCell ref="E56:F56"/>
    <mergeCell ref="E45:F45"/>
    <mergeCell ref="E68:F68"/>
    <mergeCell ref="E50:F50"/>
    <mergeCell ref="E51:F51"/>
    <mergeCell ref="E29:F29"/>
    <mergeCell ref="E38:F38"/>
    <mergeCell ref="E34:F34"/>
    <mergeCell ref="E33:F33"/>
    <mergeCell ref="E30:F30"/>
    <mergeCell ref="E36:F36"/>
    <mergeCell ref="E31:F31"/>
    <mergeCell ref="E37:F37"/>
    <mergeCell ref="E32:F32"/>
    <mergeCell ref="K45:L45"/>
    <mergeCell ref="K46:L46"/>
    <mergeCell ref="K36:L36"/>
    <mergeCell ref="C39:D39"/>
    <mergeCell ref="E39:F39"/>
    <mergeCell ref="E46:F46"/>
    <mergeCell ref="E66:F66"/>
    <mergeCell ref="E55:F55"/>
    <mergeCell ref="C53:D53"/>
    <mergeCell ref="E47:F47"/>
    <mergeCell ref="E48:F48"/>
    <mergeCell ref="E52:F52"/>
    <mergeCell ref="E41:F41"/>
    <mergeCell ref="E49:F49"/>
    <mergeCell ref="E44:F44"/>
    <mergeCell ref="E57:F57"/>
    <mergeCell ref="E58:F58"/>
    <mergeCell ref="E59:F59"/>
    <mergeCell ref="E60:F60"/>
    <mergeCell ref="E42:F42"/>
    <mergeCell ref="E2:F2"/>
    <mergeCell ref="E22:F22"/>
    <mergeCell ref="E27:F27"/>
    <mergeCell ref="E26:F26"/>
    <mergeCell ref="E23:F23"/>
    <mergeCell ref="E18:F18"/>
    <mergeCell ref="E21:F21"/>
    <mergeCell ref="E25:F25"/>
    <mergeCell ref="N3:Q3"/>
    <mergeCell ref="O14:R14"/>
    <mergeCell ref="O4:Q6"/>
    <mergeCell ref="O7:Q10"/>
    <mergeCell ref="O11:Q13"/>
    <mergeCell ref="K18:L18"/>
    <mergeCell ref="K21:L21"/>
    <mergeCell ref="K22:L22"/>
    <mergeCell ref="K23:L23"/>
    <mergeCell ref="K27:L27"/>
    <mergeCell ref="K25:L25"/>
    <mergeCell ref="K26:L26"/>
    <mergeCell ref="G18:H18"/>
    <mergeCell ref="G21:H21"/>
    <mergeCell ref="G22:H22"/>
    <mergeCell ref="G23:H23"/>
    <mergeCell ref="I18:J18"/>
    <mergeCell ref="I21:J21"/>
    <mergeCell ref="I22:J22"/>
    <mergeCell ref="I23:J23"/>
    <mergeCell ref="I25:J25"/>
    <mergeCell ref="I26:J26"/>
    <mergeCell ref="I27:J27"/>
    <mergeCell ref="I29:J29"/>
    <mergeCell ref="I30:J30"/>
    <mergeCell ref="I31:J31"/>
    <mergeCell ref="I32:J32"/>
    <mergeCell ref="I33:J33"/>
    <mergeCell ref="I34:J34"/>
    <mergeCell ref="I36:J36"/>
    <mergeCell ref="I37:J37"/>
    <mergeCell ref="I39:J39"/>
    <mergeCell ref="I38:J38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61:J61"/>
    <mergeCell ref="I64:J64"/>
    <mergeCell ref="I66:J66"/>
    <mergeCell ref="I68:J68"/>
    <mergeCell ref="I70:J7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</mergeCells>
  <phoneticPr fontId="3" type="noConversion"/>
  <hyperlinks>
    <hyperlink ref="A68" r:id="rId1" display="Facilities/Administrative Costs (F&amp;A)" xr:uid="{00000000-0004-0000-0000-000000000000}"/>
    <hyperlink ref="O2" r:id="rId2" location="tabs-accord7" display="Definitions for all categries are available on ISU RSP's webpage:" xr:uid="{00000000-0004-0000-0000-000001000000}"/>
    <hyperlink ref="N40" r:id="rId3" xr:uid="{00000000-0004-0000-0000-000002000000}"/>
    <hyperlink ref="O24" r:id="rId4" xr:uid="{00000000-0004-0000-0000-000003000000}"/>
    <hyperlink ref="N65" r:id="rId5" xr:uid="{0EB1E014-5560-4E2D-AB0E-AC0438AE574E}"/>
  </hyperlinks>
  <printOptions horizontalCentered="1" gridLines="1" gridLinesSet="0"/>
  <pageMargins left="0.25" right="0.3" top="1" bottom="1" header="0.5" footer="0.5"/>
  <pageSetup scale="79" fitToHeight="4" orientation="portrait" horizontalDpi="4294967292" verticalDpi="4294967292" r:id="rId6"/>
  <headerFooter alignWithMargins="0">
    <oddFooter>Page &amp;p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S9" sqref="S9"/>
    </sheetView>
  </sheetViews>
  <sheetFormatPr defaultRowHeight="12.75" x14ac:dyDescent="0.2"/>
  <cols>
    <col min="1" max="1" width="12.5703125" customWidth="1"/>
    <col min="2" max="2" width="7" customWidth="1"/>
    <col min="3" max="3" width="16.140625" customWidth="1"/>
    <col min="4" max="4" width="11.140625" customWidth="1"/>
    <col min="5" max="5" width="16.42578125" customWidth="1"/>
    <col min="6" max="6" width="8.85546875"/>
    <col min="7" max="7" width="19.28515625" customWidth="1"/>
    <col min="8" max="8" width="12.42578125" customWidth="1"/>
    <col min="9" max="9" width="2.7109375" customWidth="1"/>
    <col min="10" max="10" width="13.28515625" customWidth="1"/>
    <col min="11" max="256" width="8.85546875"/>
    <col min="257" max="257" width="12.5703125" customWidth="1"/>
    <col min="258" max="258" width="7" customWidth="1"/>
    <col min="259" max="259" width="16.140625" customWidth="1"/>
    <col min="260" max="260" width="11.140625" customWidth="1"/>
    <col min="261" max="261" width="16.42578125" customWidth="1"/>
    <col min="262" max="262" width="8.85546875"/>
    <col min="263" max="263" width="19.28515625" customWidth="1"/>
    <col min="264" max="264" width="12.42578125" customWidth="1"/>
    <col min="265" max="265" width="2.7109375" customWidth="1"/>
    <col min="266" max="266" width="13.28515625" customWidth="1"/>
    <col min="267" max="512" width="8.85546875"/>
    <col min="513" max="513" width="12.5703125" customWidth="1"/>
    <col min="514" max="514" width="7" customWidth="1"/>
    <col min="515" max="515" width="16.140625" customWidth="1"/>
    <col min="516" max="516" width="11.140625" customWidth="1"/>
    <col min="517" max="517" width="16.42578125" customWidth="1"/>
    <col min="518" max="518" width="8.85546875"/>
    <col min="519" max="519" width="19.28515625" customWidth="1"/>
    <col min="520" max="520" width="12.42578125" customWidth="1"/>
    <col min="521" max="521" width="2.7109375" customWidth="1"/>
    <col min="522" max="522" width="13.28515625" customWidth="1"/>
    <col min="523" max="768" width="8.85546875"/>
    <col min="769" max="769" width="12.5703125" customWidth="1"/>
    <col min="770" max="770" width="7" customWidth="1"/>
    <col min="771" max="771" width="16.140625" customWidth="1"/>
    <col min="772" max="772" width="11.140625" customWidth="1"/>
    <col min="773" max="773" width="16.42578125" customWidth="1"/>
    <col min="774" max="774" width="8.85546875"/>
    <col min="775" max="775" width="19.28515625" customWidth="1"/>
    <col min="776" max="776" width="12.42578125" customWidth="1"/>
    <col min="777" max="777" width="2.7109375" customWidth="1"/>
    <col min="778" max="778" width="13.28515625" customWidth="1"/>
    <col min="779" max="1024" width="8.85546875"/>
    <col min="1025" max="1025" width="12.5703125" customWidth="1"/>
    <col min="1026" max="1026" width="7" customWidth="1"/>
    <col min="1027" max="1027" width="16.140625" customWidth="1"/>
    <col min="1028" max="1028" width="11.140625" customWidth="1"/>
    <col min="1029" max="1029" width="16.42578125" customWidth="1"/>
    <col min="1030" max="1030" width="8.85546875"/>
    <col min="1031" max="1031" width="19.28515625" customWidth="1"/>
    <col min="1032" max="1032" width="12.42578125" customWidth="1"/>
    <col min="1033" max="1033" width="2.7109375" customWidth="1"/>
    <col min="1034" max="1034" width="13.28515625" customWidth="1"/>
    <col min="1035" max="1280" width="8.85546875"/>
    <col min="1281" max="1281" width="12.5703125" customWidth="1"/>
    <col min="1282" max="1282" width="7" customWidth="1"/>
    <col min="1283" max="1283" width="16.140625" customWidth="1"/>
    <col min="1284" max="1284" width="11.140625" customWidth="1"/>
    <col min="1285" max="1285" width="16.42578125" customWidth="1"/>
    <col min="1286" max="1286" width="8.85546875"/>
    <col min="1287" max="1287" width="19.28515625" customWidth="1"/>
    <col min="1288" max="1288" width="12.42578125" customWidth="1"/>
    <col min="1289" max="1289" width="2.7109375" customWidth="1"/>
    <col min="1290" max="1290" width="13.28515625" customWidth="1"/>
    <col min="1291" max="1536" width="8.85546875"/>
    <col min="1537" max="1537" width="12.5703125" customWidth="1"/>
    <col min="1538" max="1538" width="7" customWidth="1"/>
    <col min="1539" max="1539" width="16.140625" customWidth="1"/>
    <col min="1540" max="1540" width="11.140625" customWidth="1"/>
    <col min="1541" max="1541" width="16.42578125" customWidth="1"/>
    <col min="1542" max="1542" width="8.85546875"/>
    <col min="1543" max="1543" width="19.28515625" customWidth="1"/>
    <col min="1544" max="1544" width="12.42578125" customWidth="1"/>
    <col min="1545" max="1545" width="2.7109375" customWidth="1"/>
    <col min="1546" max="1546" width="13.28515625" customWidth="1"/>
    <col min="1547" max="1792" width="8.85546875"/>
    <col min="1793" max="1793" width="12.5703125" customWidth="1"/>
    <col min="1794" max="1794" width="7" customWidth="1"/>
    <col min="1795" max="1795" width="16.140625" customWidth="1"/>
    <col min="1796" max="1796" width="11.140625" customWidth="1"/>
    <col min="1797" max="1797" width="16.42578125" customWidth="1"/>
    <col min="1798" max="1798" width="8.85546875"/>
    <col min="1799" max="1799" width="19.28515625" customWidth="1"/>
    <col min="1800" max="1800" width="12.42578125" customWidth="1"/>
    <col min="1801" max="1801" width="2.7109375" customWidth="1"/>
    <col min="1802" max="1802" width="13.28515625" customWidth="1"/>
    <col min="1803" max="2048" width="8.85546875"/>
    <col min="2049" max="2049" width="12.5703125" customWidth="1"/>
    <col min="2050" max="2050" width="7" customWidth="1"/>
    <col min="2051" max="2051" width="16.140625" customWidth="1"/>
    <col min="2052" max="2052" width="11.140625" customWidth="1"/>
    <col min="2053" max="2053" width="16.42578125" customWidth="1"/>
    <col min="2054" max="2054" width="8.85546875"/>
    <col min="2055" max="2055" width="19.28515625" customWidth="1"/>
    <col min="2056" max="2056" width="12.42578125" customWidth="1"/>
    <col min="2057" max="2057" width="2.7109375" customWidth="1"/>
    <col min="2058" max="2058" width="13.28515625" customWidth="1"/>
    <col min="2059" max="2304" width="8.85546875"/>
    <col min="2305" max="2305" width="12.5703125" customWidth="1"/>
    <col min="2306" max="2306" width="7" customWidth="1"/>
    <col min="2307" max="2307" width="16.140625" customWidth="1"/>
    <col min="2308" max="2308" width="11.140625" customWidth="1"/>
    <col min="2309" max="2309" width="16.42578125" customWidth="1"/>
    <col min="2310" max="2310" width="8.85546875"/>
    <col min="2311" max="2311" width="19.28515625" customWidth="1"/>
    <col min="2312" max="2312" width="12.42578125" customWidth="1"/>
    <col min="2313" max="2313" width="2.7109375" customWidth="1"/>
    <col min="2314" max="2314" width="13.28515625" customWidth="1"/>
    <col min="2315" max="2560" width="8.85546875"/>
    <col min="2561" max="2561" width="12.5703125" customWidth="1"/>
    <col min="2562" max="2562" width="7" customWidth="1"/>
    <col min="2563" max="2563" width="16.140625" customWidth="1"/>
    <col min="2564" max="2564" width="11.140625" customWidth="1"/>
    <col min="2565" max="2565" width="16.42578125" customWidth="1"/>
    <col min="2566" max="2566" width="8.85546875"/>
    <col min="2567" max="2567" width="19.28515625" customWidth="1"/>
    <col min="2568" max="2568" width="12.42578125" customWidth="1"/>
    <col min="2569" max="2569" width="2.7109375" customWidth="1"/>
    <col min="2570" max="2570" width="13.28515625" customWidth="1"/>
    <col min="2571" max="2816" width="8.85546875"/>
    <col min="2817" max="2817" width="12.5703125" customWidth="1"/>
    <col min="2818" max="2818" width="7" customWidth="1"/>
    <col min="2819" max="2819" width="16.140625" customWidth="1"/>
    <col min="2820" max="2820" width="11.140625" customWidth="1"/>
    <col min="2821" max="2821" width="16.42578125" customWidth="1"/>
    <col min="2822" max="2822" width="8.85546875"/>
    <col min="2823" max="2823" width="19.28515625" customWidth="1"/>
    <col min="2824" max="2824" width="12.42578125" customWidth="1"/>
    <col min="2825" max="2825" width="2.7109375" customWidth="1"/>
    <col min="2826" max="2826" width="13.28515625" customWidth="1"/>
    <col min="2827" max="3072" width="8.85546875"/>
    <col min="3073" max="3073" width="12.5703125" customWidth="1"/>
    <col min="3074" max="3074" width="7" customWidth="1"/>
    <col min="3075" max="3075" width="16.140625" customWidth="1"/>
    <col min="3076" max="3076" width="11.140625" customWidth="1"/>
    <col min="3077" max="3077" width="16.42578125" customWidth="1"/>
    <col min="3078" max="3078" width="8.85546875"/>
    <col min="3079" max="3079" width="19.28515625" customWidth="1"/>
    <col min="3080" max="3080" width="12.42578125" customWidth="1"/>
    <col min="3081" max="3081" width="2.7109375" customWidth="1"/>
    <col min="3082" max="3082" width="13.28515625" customWidth="1"/>
    <col min="3083" max="3328" width="8.85546875"/>
    <col min="3329" max="3329" width="12.5703125" customWidth="1"/>
    <col min="3330" max="3330" width="7" customWidth="1"/>
    <col min="3331" max="3331" width="16.140625" customWidth="1"/>
    <col min="3332" max="3332" width="11.140625" customWidth="1"/>
    <col min="3333" max="3333" width="16.42578125" customWidth="1"/>
    <col min="3334" max="3334" width="8.85546875"/>
    <col min="3335" max="3335" width="19.28515625" customWidth="1"/>
    <col min="3336" max="3336" width="12.42578125" customWidth="1"/>
    <col min="3337" max="3337" width="2.7109375" customWidth="1"/>
    <col min="3338" max="3338" width="13.28515625" customWidth="1"/>
    <col min="3339" max="3584" width="8.85546875"/>
    <col min="3585" max="3585" width="12.5703125" customWidth="1"/>
    <col min="3586" max="3586" width="7" customWidth="1"/>
    <col min="3587" max="3587" width="16.140625" customWidth="1"/>
    <col min="3588" max="3588" width="11.140625" customWidth="1"/>
    <col min="3589" max="3589" width="16.42578125" customWidth="1"/>
    <col min="3590" max="3590" width="8.85546875"/>
    <col min="3591" max="3591" width="19.28515625" customWidth="1"/>
    <col min="3592" max="3592" width="12.42578125" customWidth="1"/>
    <col min="3593" max="3593" width="2.7109375" customWidth="1"/>
    <col min="3594" max="3594" width="13.28515625" customWidth="1"/>
    <col min="3595" max="3840" width="8.85546875"/>
    <col min="3841" max="3841" width="12.5703125" customWidth="1"/>
    <col min="3842" max="3842" width="7" customWidth="1"/>
    <col min="3843" max="3843" width="16.140625" customWidth="1"/>
    <col min="3844" max="3844" width="11.140625" customWidth="1"/>
    <col min="3845" max="3845" width="16.42578125" customWidth="1"/>
    <col min="3846" max="3846" width="8.85546875"/>
    <col min="3847" max="3847" width="19.28515625" customWidth="1"/>
    <col min="3848" max="3848" width="12.42578125" customWidth="1"/>
    <col min="3849" max="3849" width="2.7109375" customWidth="1"/>
    <col min="3850" max="3850" width="13.28515625" customWidth="1"/>
    <col min="3851" max="4096" width="8.85546875"/>
    <col min="4097" max="4097" width="12.5703125" customWidth="1"/>
    <col min="4098" max="4098" width="7" customWidth="1"/>
    <col min="4099" max="4099" width="16.140625" customWidth="1"/>
    <col min="4100" max="4100" width="11.140625" customWidth="1"/>
    <col min="4101" max="4101" width="16.42578125" customWidth="1"/>
    <col min="4102" max="4102" width="8.85546875"/>
    <col min="4103" max="4103" width="19.28515625" customWidth="1"/>
    <col min="4104" max="4104" width="12.42578125" customWidth="1"/>
    <col min="4105" max="4105" width="2.7109375" customWidth="1"/>
    <col min="4106" max="4106" width="13.28515625" customWidth="1"/>
    <col min="4107" max="4352" width="8.85546875"/>
    <col min="4353" max="4353" width="12.5703125" customWidth="1"/>
    <col min="4354" max="4354" width="7" customWidth="1"/>
    <col min="4355" max="4355" width="16.140625" customWidth="1"/>
    <col min="4356" max="4356" width="11.140625" customWidth="1"/>
    <col min="4357" max="4357" width="16.42578125" customWidth="1"/>
    <col min="4358" max="4358" width="8.85546875"/>
    <col min="4359" max="4359" width="19.28515625" customWidth="1"/>
    <col min="4360" max="4360" width="12.42578125" customWidth="1"/>
    <col min="4361" max="4361" width="2.7109375" customWidth="1"/>
    <col min="4362" max="4362" width="13.28515625" customWidth="1"/>
    <col min="4363" max="4608" width="8.85546875"/>
    <col min="4609" max="4609" width="12.5703125" customWidth="1"/>
    <col min="4610" max="4610" width="7" customWidth="1"/>
    <col min="4611" max="4611" width="16.140625" customWidth="1"/>
    <col min="4612" max="4612" width="11.140625" customWidth="1"/>
    <col min="4613" max="4613" width="16.42578125" customWidth="1"/>
    <col min="4614" max="4614" width="8.85546875"/>
    <col min="4615" max="4615" width="19.28515625" customWidth="1"/>
    <col min="4616" max="4616" width="12.42578125" customWidth="1"/>
    <col min="4617" max="4617" width="2.7109375" customWidth="1"/>
    <col min="4618" max="4618" width="13.28515625" customWidth="1"/>
    <col min="4619" max="4864" width="8.85546875"/>
    <col min="4865" max="4865" width="12.5703125" customWidth="1"/>
    <col min="4866" max="4866" width="7" customWidth="1"/>
    <col min="4867" max="4867" width="16.140625" customWidth="1"/>
    <col min="4868" max="4868" width="11.140625" customWidth="1"/>
    <col min="4869" max="4869" width="16.42578125" customWidth="1"/>
    <col min="4870" max="4870" width="8.85546875"/>
    <col min="4871" max="4871" width="19.28515625" customWidth="1"/>
    <col min="4872" max="4872" width="12.42578125" customWidth="1"/>
    <col min="4873" max="4873" width="2.7109375" customWidth="1"/>
    <col min="4874" max="4874" width="13.28515625" customWidth="1"/>
    <col min="4875" max="5120" width="8.85546875"/>
    <col min="5121" max="5121" width="12.5703125" customWidth="1"/>
    <col min="5122" max="5122" width="7" customWidth="1"/>
    <col min="5123" max="5123" width="16.140625" customWidth="1"/>
    <col min="5124" max="5124" width="11.140625" customWidth="1"/>
    <col min="5125" max="5125" width="16.42578125" customWidth="1"/>
    <col min="5126" max="5126" width="8.85546875"/>
    <col min="5127" max="5127" width="19.28515625" customWidth="1"/>
    <col min="5128" max="5128" width="12.42578125" customWidth="1"/>
    <col min="5129" max="5129" width="2.7109375" customWidth="1"/>
    <col min="5130" max="5130" width="13.28515625" customWidth="1"/>
    <col min="5131" max="5376" width="8.85546875"/>
    <col min="5377" max="5377" width="12.5703125" customWidth="1"/>
    <col min="5378" max="5378" width="7" customWidth="1"/>
    <col min="5379" max="5379" width="16.140625" customWidth="1"/>
    <col min="5380" max="5380" width="11.140625" customWidth="1"/>
    <col min="5381" max="5381" width="16.42578125" customWidth="1"/>
    <col min="5382" max="5382" width="8.85546875"/>
    <col min="5383" max="5383" width="19.28515625" customWidth="1"/>
    <col min="5384" max="5384" width="12.42578125" customWidth="1"/>
    <col min="5385" max="5385" width="2.7109375" customWidth="1"/>
    <col min="5386" max="5386" width="13.28515625" customWidth="1"/>
    <col min="5387" max="5632" width="8.85546875"/>
    <col min="5633" max="5633" width="12.5703125" customWidth="1"/>
    <col min="5634" max="5634" width="7" customWidth="1"/>
    <col min="5635" max="5635" width="16.140625" customWidth="1"/>
    <col min="5636" max="5636" width="11.140625" customWidth="1"/>
    <col min="5637" max="5637" width="16.42578125" customWidth="1"/>
    <col min="5638" max="5638" width="8.85546875"/>
    <col min="5639" max="5639" width="19.28515625" customWidth="1"/>
    <col min="5640" max="5640" width="12.42578125" customWidth="1"/>
    <col min="5641" max="5641" width="2.7109375" customWidth="1"/>
    <col min="5642" max="5642" width="13.28515625" customWidth="1"/>
    <col min="5643" max="5888" width="8.85546875"/>
    <col min="5889" max="5889" width="12.5703125" customWidth="1"/>
    <col min="5890" max="5890" width="7" customWidth="1"/>
    <col min="5891" max="5891" width="16.140625" customWidth="1"/>
    <col min="5892" max="5892" width="11.140625" customWidth="1"/>
    <col min="5893" max="5893" width="16.42578125" customWidth="1"/>
    <col min="5894" max="5894" width="8.85546875"/>
    <col min="5895" max="5895" width="19.28515625" customWidth="1"/>
    <col min="5896" max="5896" width="12.42578125" customWidth="1"/>
    <col min="5897" max="5897" width="2.7109375" customWidth="1"/>
    <col min="5898" max="5898" width="13.28515625" customWidth="1"/>
    <col min="5899" max="6144" width="8.85546875"/>
    <col min="6145" max="6145" width="12.5703125" customWidth="1"/>
    <col min="6146" max="6146" width="7" customWidth="1"/>
    <col min="6147" max="6147" width="16.140625" customWidth="1"/>
    <col min="6148" max="6148" width="11.140625" customWidth="1"/>
    <col min="6149" max="6149" width="16.42578125" customWidth="1"/>
    <col min="6150" max="6150" width="8.85546875"/>
    <col min="6151" max="6151" width="19.28515625" customWidth="1"/>
    <col min="6152" max="6152" width="12.42578125" customWidth="1"/>
    <col min="6153" max="6153" width="2.7109375" customWidth="1"/>
    <col min="6154" max="6154" width="13.28515625" customWidth="1"/>
    <col min="6155" max="6400" width="8.85546875"/>
    <col min="6401" max="6401" width="12.5703125" customWidth="1"/>
    <col min="6402" max="6402" width="7" customWidth="1"/>
    <col min="6403" max="6403" width="16.140625" customWidth="1"/>
    <col min="6404" max="6404" width="11.140625" customWidth="1"/>
    <col min="6405" max="6405" width="16.42578125" customWidth="1"/>
    <col min="6406" max="6406" width="8.85546875"/>
    <col min="6407" max="6407" width="19.28515625" customWidth="1"/>
    <col min="6408" max="6408" width="12.42578125" customWidth="1"/>
    <col min="6409" max="6409" width="2.7109375" customWidth="1"/>
    <col min="6410" max="6410" width="13.28515625" customWidth="1"/>
    <col min="6411" max="6656" width="8.85546875"/>
    <col min="6657" max="6657" width="12.5703125" customWidth="1"/>
    <col min="6658" max="6658" width="7" customWidth="1"/>
    <col min="6659" max="6659" width="16.140625" customWidth="1"/>
    <col min="6660" max="6660" width="11.140625" customWidth="1"/>
    <col min="6661" max="6661" width="16.42578125" customWidth="1"/>
    <col min="6662" max="6662" width="8.85546875"/>
    <col min="6663" max="6663" width="19.28515625" customWidth="1"/>
    <col min="6664" max="6664" width="12.42578125" customWidth="1"/>
    <col min="6665" max="6665" width="2.7109375" customWidth="1"/>
    <col min="6666" max="6666" width="13.28515625" customWidth="1"/>
    <col min="6667" max="6912" width="8.85546875"/>
    <col min="6913" max="6913" width="12.5703125" customWidth="1"/>
    <col min="6914" max="6914" width="7" customWidth="1"/>
    <col min="6915" max="6915" width="16.140625" customWidth="1"/>
    <col min="6916" max="6916" width="11.140625" customWidth="1"/>
    <col min="6917" max="6917" width="16.42578125" customWidth="1"/>
    <col min="6918" max="6918" width="8.85546875"/>
    <col min="6919" max="6919" width="19.28515625" customWidth="1"/>
    <col min="6920" max="6920" width="12.42578125" customWidth="1"/>
    <col min="6921" max="6921" width="2.7109375" customWidth="1"/>
    <col min="6922" max="6922" width="13.28515625" customWidth="1"/>
    <col min="6923" max="7168" width="8.85546875"/>
    <col min="7169" max="7169" width="12.5703125" customWidth="1"/>
    <col min="7170" max="7170" width="7" customWidth="1"/>
    <col min="7171" max="7171" width="16.140625" customWidth="1"/>
    <col min="7172" max="7172" width="11.140625" customWidth="1"/>
    <col min="7173" max="7173" width="16.42578125" customWidth="1"/>
    <col min="7174" max="7174" width="8.85546875"/>
    <col min="7175" max="7175" width="19.28515625" customWidth="1"/>
    <col min="7176" max="7176" width="12.42578125" customWidth="1"/>
    <col min="7177" max="7177" width="2.7109375" customWidth="1"/>
    <col min="7178" max="7178" width="13.28515625" customWidth="1"/>
    <col min="7179" max="7424" width="8.85546875"/>
    <col min="7425" max="7425" width="12.5703125" customWidth="1"/>
    <col min="7426" max="7426" width="7" customWidth="1"/>
    <col min="7427" max="7427" width="16.140625" customWidth="1"/>
    <col min="7428" max="7428" width="11.140625" customWidth="1"/>
    <col min="7429" max="7429" width="16.42578125" customWidth="1"/>
    <col min="7430" max="7430" width="8.85546875"/>
    <col min="7431" max="7431" width="19.28515625" customWidth="1"/>
    <col min="7432" max="7432" width="12.42578125" customWidth="1"/>
    <col min="7433" max="7433" width="2.7109375" customWidth="1"/>
    <col min="7434" max="7434" width="13.28515625" customWidth="1"/>
    <col min="7435" max="7680" width="8.85546875"/>
    <col min="7681" max="7681" width="12.5703125" customWidth="1"/>
    <col min="7682" max="7682" width="7" customWidth="1"/>
    <col min="7683" max="7683" width="16.140625" customWidth="1"/>
    <col min="7684" max="7684" width="11.140625" customWidth="1"/>
    <col min="7685" max="7685" width="16.42578125" customWidth="1"/>
    <col min="7686" max="7686" width="8.85546875"/>
    <col min="7687" max="7687" width="19.28515625" customWidth="1"/>
    <col min="7688" max="7688" width="12.42578125" customWidth="1"/>
    <col min="7689" max="7689" width="2.7109375" customWidth="1"/>
    <col min="7690" max="7690" width="13.28515625" customWidth="1"/>
    <col min="7691" max="7936" width="8.85546875"/>
    <col min="7937" max="7937" width="12.5703125" customWidth="1"/>
    <col min="7938" max="7938" width="7" customWidth="1"/>
    <col min="7939" max="7939" width="16.140625" customWidth="1"/>
    <col min="7940" max="7940" width="11.140625" customWidth="1"/>
    <col min="7941" max="7941" width="16.42578125" customWidth="1"/>
    <col min="7942" max="7942" width="8.85546875"/>
    <col min="7943" max="7943" width="19.28515625" customWidth="1"/>
    <col min="7944" max="7944" width="12.42578125" customWidth="1"/>
    <col min="7945" max="7945" width="2.7109375" customWidth="1"/>
    <col min="7946" max="7946" width="13.28515625" customWidth="1"/>
    <col min="7947" max="8192" width="8.85546875"/>
    <col min="8193" max="8193" width="12.5703125" customWidth="1"/>
    <col min="8194" max="8194" width="7" customWidth="1"/>
    <col min="8195" max="8195" width="16.140625" customWidth="1"/>
    <col min="8196" max="8196" width="11.140625" customWidth="1"/>
    <col min="8197" max="8197" width="16.42578125" customWidth="1"/>
    <col min="8198" max="8198" width="8.85546875"/>
    <col min="8199" max="8199" width="19.28515625" customWidth="1"/>
    <col min="8200" max="8200" width="12.42578125" customWidth="1"/>
    <col min="8201" max="8201" width="2.7109375" customWidth="1"/>
    <col min="8202" max="8202" width="13.28515625" customWidth="1"/>
    <col min="8203" max="8448" width="8.85546875"/>
    <col min="8449" max="8449" width="12.5703125" customWidth="1"/>
    <col min="8450" max="8450" width="7" customWidth="1"/>
    <col min="8451" max="8451" width="16.140625" customWidth="1"/>
    <col min="8452" max="8452" width="11.140625" customWidth="1"/>
    <col min="8453" max="8453" width="16.42578125" customWidth="1"/>
    <col min="8454" max="8454" width="8.85546875"/>
    <col min="8455" max="8455" width="19.28515625" customWidth="1"/>
    <col min="8456" max="8456" width="12.42578125" customWidth="1"/>
    <col min="8457" max="8457" width="2.7109375" customWidth="1"/>
    <col min="8458" max="8458" width="13.28515625" customWidth="1"/>
    <col min="8459" max="8704" width="8.85546875"/>
    <col min="8705" max="8705" width="12.5703125" customWidth="1"/>
    <col min="8706" max="8706" width="7" customWidth="1"/>
    <col min="8707" max="8707" width="16.140625" customWidth="1"/>
    <col min="8708" max="8708" width="11.140625" customWidth="1"/>
    <col min="8709" max="8709" width="16.42578125" customWidth="1"/>
    <col min="8710" max="8710" width="8.85546875"/>
    <col min="8711" max="8711" width="19.28515625" customWidth="1"/>
    <col min="8712" max="8712" width="12.42578125" customWidth="1"/>
    <col min="8713" max="8713" width="2.7109375" customWidth="1"/>
    <col min="8714" max="8714" width="13.28515625" customWidth="1"/>
    <col min="8715" max="8960" width="8.85546875"/>
    <col min="8961" max="8961" width="12.5703125" customWidth="1"/>
    <col min="8962" max="8962" width="7" customWidth="1"/>
    <col min="8963" max="8963" width="16.140625" customWidth="1"/>
    <col min="8964" max="8964" width="11.140625" customWidth="1"/>
    <col min="8965" max="8965" width="16.42578125" customWidth="1"/>
    <col min="8966" max="8966" width="8.85546875"/>
    <col min="8967" max="8967" width="19.28515625" customWidth="1"/>
    <col min="8968" max="8968" width="12.42578125" customWidth="1"/>
    <col min="8969" max="8969" width="2.7109375" customWidth="1"/>
    <col min="8970" max="8970" width="13.28515625" customWidth="1"/>
    <col min="8971" max="9216" width="8.85546875"/>
    <col min="9217" max="9217" width="12.5703125" customWidth="1"/>
    <col min="9218" max="9218" width="7" customWidth="1"/>
    <col min="9219" max="9219" width="16.140625" customWidth="1"/>
    <col min="9220" max="9220" width="11.140625" customWidth="1"/>
    <col min="9221" max="9221" width="16.42578125" customWidth="1"/>
    <col min="9222" max="9222" width="8.85546875"/>
    <col min="9223" max="9223" width="19.28515625" customWidth="1"/>
    <col min="9224" max="9224" width="12.42578125" customWidth="1"/>
    <col min="9225" max="9225" width="2.7109375" customWidth="1"/>
    <col min="9226" max="9226" width="13.28515625" customWidth="1"/>
    <col min="9227" max="9472" width="8.85546875"/>
    <col min="9473" max="9473" width="12.5703125" customWidth="1"/>
    <col min="9474" max="9474" width="7" customWidth="1"/>
    <col min="9475" max="9475" width="16.140625" customWidth="1"/>
    <col min="9476" max="9476" width="11.140625" customWidth="1"/>
    <col min="9477" max="9477" width="16.42578125" customWidth="1"/>
    <col min="9478" max="9478" width="8.85546875"/>
    <col min="9479" max="9479" width="19.28515625" customWidth="1"/>
    <col min="9480" max="9480" width="12.42578125" customWidth="1"/>
    <col min="9481" max="9481" width="2.7109375" customWidth="1"/>
    <col min="9482" max="9482" width="13.28515625" customWidth="1"/>
    <col min="9483" max="9728" width="8.85546875"/>
    <col min="9729" max="9729" width="12.5703125" customWidth="1"/>
    <col min="9730" max="9730" width="7" customWidth="1"/>
    <col min="9731" max="9731" width="16.140625" customWidth="1"/>
    <col min="9732" max="9732" width="11.140625" customWidth="1"/>
    <col min="9733" max="9733" width="16.42578125" customWidth="1"/>
    <col min="9734" max="9734" width="8.85546875"/>
    <col min="9735" max="9735" width="19.28515625" customWidth="1"/>
    <col min="9736" max="9736" width="12.42578125" customWidth="1"/>
    <col min="9737" max="9737" width="2.7109375" customWidth="1"/>
    <col min="9738" max="9738" width="13.28515625" customWidth="1"/>
    <col min="9739" max="9984" width="8.85546875"/>
    <col min="9985" max="9985" width="12.5703125" customWidth="1"/>
    <col min="9986" max="9986" width="7" customWidth="1"/>
    <col min="9987" max="9987" width="16.140625" customWidth="1"/>
    <col min="9988" max="9988" width="11.140625" customWidth="1"/>
    <col min="9989" max="9989" width="16.42578125" customWidth="1"/>
    <col min="9990" max="9990" width="8.85546875"/>
    <col min="9991" max="9991" width="19.28515625" customWidth="1"/>
    <col min="9992" max="9992" width="12.42578125" customWidth="1"/>
    <col min="9993" max="9993" width="2.7109375" customWidth="1"/>
    <col min="9994" max="9994" width="13.28515625" customWidth="1"/>
    <col min="9995" max="10240" width="8.85546875"/>
    <col min="10241" max="10241" width="12.5703125" customWidth="1"/>
    <col min="10242" max="10242" width="7" customWidth="1"/>
    <col min="10243" max="10243" width="16.140625" customWidth="1"/>
    <col min="10244" max="10244" width="11.140625" customWidth="1"/>
    <col min="10245" max="10245" width="16.42578125" customWidth="1"/>
    <col min="10246" max="10246" width="8.85546875"/>
    <col min="10247" max="10247" width="19.28515625" customWidth="1"/>
    <col min="10248" max="10248" width="12.42578125" customWidth="1"/>
    <col min="10249" max="10249" width="2.7109375" customWidth="1"/>
    <col min="10250" max="10250" width="13.28515625" customWidth="1"/>
    <col min="10251" max="10496" width="8.85546875"/>
    <col min="10497" max="10497" width="12.5703125" customWidth="1"/>
    <col min="10498" max="10498" width="7" customWidth="1"/>
    <col min="10499" max="10499" width="16.140625" customWidth="1"/>
    <col min="10500" max="10500" width="11.140625" customWidth="1"/>
    <col min="10501" max="10501" width="16.42578125" customWidth="1"/>
    <col min="10502" max="10502" width="8.85546875"/>
    <col min="10503" max="10503" width="19.28515625" customWidth="1"/>
    <col min="10504" max="10504" width="12.42578125" customWidth="1"/>
    <col min="10505" max="10505" width="2.7109375" customWidth="1"/>
    <col min="10506" max="10506" width="13.28515625" customWidth="1"/>
    <col min="10507" max="10752" width="8.85546875"/>
    <col min="10753" max="10753" width="12.5703125" customWidth="1"/>
    <col min="10754" max="10754" width="7" customWidth="1"/>
    <col min="10755" max="10755" width="16.140625" customWidth="1"/>
    <col min="10756" max="10756" width="11.140625" customWidth="1"/>
    <col min="10757" max="10757" width="16.42578125" customWidth="1"/>
    <col min="10758" max="10758" width="8.85546875"/>
    <col min="10759" max="10759" width="19.28515625" customWidth="1"/>
    <col min="10760" max="10760" width="12.42578125" customWidth="1"/>
    <col min="10761" max="10761" width="2.7109375" customWidth="1"/>
    <col min="10762" max="10762" width="13.28515625" customWidth="1"/>
    <col min="10763" max="11008" width="8.85546875"/>
    <col min="11009" max="11009" width="12.5703125" customWidth="1"/>
    <col min="11010" max="11010" width="7" customWidth="1"/>
    <col min="11011" max="11011" width="16.140625" customWidth="1"/>
    <col min="11012" max="11012" width="11.140625" customWidth="1"/>
    <col min="11013" max="11013" width="16.42578125" customWidth="1"/>
    <col min="11014" max="11014" width="8.85546875"/>
    <col min="11015" max="11015" width="19.28515625" customWidth="1"/>
    <col min="11016" max="11016" width="12.42578125" customWidth="1"/>
    <col min="11017" max="11017" width="2.7109375" customWidth="1"/>
    <col min="11018" max="11018" width="13.28515625" customWidth="1"/>
    <col min="11019" max="11264" width="8.85546875"/>
    <col min="11265" max="11265" width="12.5703125" customWidth="1"/>
    <col min="11266" max="11266" width="7" customWidth="1"/>
    <col min="11267" max="11267" width="16.140625" customWidth="1"/>
    <col min="11268" max="11268" width="11.140625" customWidth="1"/>
    <col min="11269" max="11269" width="16.42578125" customWidth="1"/>
    <col min="11270" max="11270" width="8.85546875"/>
    <col min="11271" max="11271" width="19.28515625" customWidth="1"/>
    <col min="11272" max="11272" width="12.42578125" customWidth="1"/>
    <col min="11273" max="11273" width="2.7109375" customWidth="1"/>
    <col min="11274" max="11274" width="13.28515625" customWidth="1"/>
    <col min="11275" max="11520" width="8.85546875"/>
    <col min="11521" max="11521" width="12.5703125" customWidth="1"/>
    <col min="11522" max="11522" width="7" customWidth="1"/>
    <col min="11523" max="11523" width="16.140625" customWidth="1"/>
    <col min="11524" max="11524" width="11.140625" customWidth="1"/>
    <col min="11525" max="11525" width="16.42578125" customWidth="1"/>
    <col min="11526" max="11526" width="8.85546875"/>
    <col min="11527" max="11527" width="19.28515625" customWidth="1"/>
    <col min="11528" max="11528" width="12.42578125" customWidth="1"/>
    <col min="11529" max="11529" width="2.7109375" customWidth="1"/>
    <col min="11530" max="11530" width="13.28515625" customWidth="1"/>
    <col min="11531" max="11776" width="8.85546875"/>
    <col min="11777" max="11777" width="12.5703125" customWidth="1"/>
    <col min="11778" max="11778" width="7" customWidth="1"/>
    <col min="11779" max="11779" width="16.140625" customWidth="1"/>
    <col min="11780" max="11780" width="11.140625" customWidth="1"/>
    <col min="11781" max="11781" width="16.42578125" customWidth="1"/>
    <col min="11782" max="11782" width="8.85546875"/>
    <col min="11783" max="11783" width="19.28515625" customWidth="1"/>
    <col min="11784" max="11784" width="12.42578125" customWidth="1"/>
    <col min="11785" max="11785" width="2.7109375" customWidth="1"/>
    <col min="11786" max="11786" width="13.28515625" customWidth="1"/>
    <col min="11787" max="12032" width="8.85546875"/>
    <col min="12033" max="12033" width="12.5703125" customWidth="1"/>
    <col min="12034" max="12034" width="7" customWidth="1"/>
    <col min="12035" max="12035" width="16.140625" customWidth="1"/>
    <col min="12036" max="12036" width="11.140625" customWidth="1"/>
    <col min="12037" max="12037" width="16.42578125" customWidth="1"/>
    <col min="12038" max="12038" width="8.85546875"/>
    <col min="12039" max="12039" width="19.28515625" customWidth="1"/>
    <col min="12040" max="12040" width="12.42578125" customWidth="1"/>
    <col min="12041" max="12041" width="2.7109375" customWidth="1"/>
    <col min="12042" max="12042" width="13.28515625" customWidth="1"/>
    <col min="12043" max="12288" width="8.85546875"/>
    <col min="12289" max="12289" width="12.5703125" customWidth="1"/>
    <col min="12290" max="12290" width="7" customWidth="1"/>
    <col min="12291" max="12291" width="16.140625" customWidth="1"/>
    <col min="12292" max="12292" width="11.140625" customWidth="1"/>
    <col min="12293" max="12293" width="16.42578125" customWidth="1"/>
    <col min="12294" max="12294" width="8.85546875"/>
    <col min="12295" max="12295" width="19.28515625" customWidth="1"/>
    <col min="12296" max="12296" width="12.42578125" customWidth="1"/>
    <col min="12297" max="12297" width="2.7109375" customWidth="1"/>
    <col min="12298" max="12298" width="13.28515625" customWidth="1"/>
    <col min="12299" max="12544" width="8.85546875"/>
    <col min="12545" max="12545" width="12.5703125" customWidth="1"/>
    <col min="12546" max="12546" width="7" customWidth="1"/>
    <col min="12547" max="12547" width="16.140625" customWidth="1"/>
    <col min="12548" max="12548" width="11.140625" customWidth="1"/>
    <col min="12549" max="12549" width="16.42578125" customWidth="1"/>
    <col min="12550" max="12550" width="8.85546875"/>
    <col min="12551" max="12551" width="19.28515625" customWidth="1"/>
    <col min="12552" max="12552" width="12.42578125" customWidth="1"/>
    <col min="12553" max="12553" width="2.7109375" customWidth="1"/>
    <col min="12554" max="12554" width="13.28515625" customWidth="1"/>
    <col min="12555" max="12800" width="8.85546875"/>
    <col min="12801" max="12801" width="12.5703125" customWidth="1"/>
    <col min="12802" max="12802" width="7" customWidth="1"/>
    <col min="12803" max="12803" width="16.140625" customWidth="1"/>
    <col min="12804" max="12804" width="11.140625" customWidth="1"/>
    <col min="12805" max="12805" width="16.42578125" customWidth="1"/>
    <col min="12806" max="12806" width="8.85546875"/>
    <col min="12807" max="12807" width="19.28515625" customWidth="1"/>
    <col min="12808" max="12808" width="12.42578125" customWidth="1"/>
    <col min="12809" max="12809" width="2.7109375" customWidth="1"/>
    <col min="12810" max="12810" width="13.28515625" customWidth="1"/>
    <col min="12811" max="13056" width="8.85546875"/>
    <col min="13057" max="13057" width="12.5703125" customWidth="1"/>
    <col min="13058" max="13058" width="7" customWidth="1"/>
    <col min="13059" max="13059" width="16.140625" customWidth="1"/>
    <col min="13060" max="13060" width="11.140625" customWidth="1"/>
    <col min="13061" max="13061" width="16.42578125" customWidth="1"/>
    <col min="13062" max="13062" width="8.85546875"/>
    <col min="13063" max="13063" width="19.28515625" customWidth="1"/>
    <col min="13064" max="13064" width="12.42578125" customWidth="1"/>
    <col min="13065" max="13065" width="2.7109375" customWidth="1"/>
    <col min="13066" max="13066" width="13.28515625" customWidth="1"/>
    <col min="13067" max="13312" width="8.85546875"/>
    <col min="13313" max="13313" width="12.5703125" customWidth="1"/>
    <col min="13314" max="13314" width="7" customWidth="1"/>
    <col min="13315" max="13315" width="16.140625" customWidth="1"/>
    <col min="13316" max="13316" width="11.140625" customWidth="1"/>
    <col min="13317" max="13317" width="16.42578125" customWidth="1"/>
    <col min="13318" max="13318" width="8.85546875"/>
    <col min="13319" max="13319" width="19.28515625" customWidth="1"/>
    <col min="13320" max="13320" width="12.42578125" customWidth="1"/>
    <col min="13321" max="13321" width="2.7109375" customWidth="1"/>
    <col min="13322" max="13322" width="13.28515625" customWidth="1"/>
    <col min="13323" max="13568" width="8.85546875"/>
    <col min="13569" max="13569" width="12.5703125" customWidth="1"/>
    <col min="13570" max="13570" width="7" customWidth="1"/>
    <col min="13571" max="13571" width="16.140625" customWidth="1"/>
    <col min="13572" max="13572" width="11.140625" customWidth="1"/>
    <col min="13573" max="13573" width="16.42578125" customWidth="1"/>
    <col min="13574" max="13574" width="8.85546875"/>
    <col min="13575" max="13575" width="19.28515625" customWidth="1"/>
    <col min="13576" max="13576" width="12.42578125" customWidth="1"/>
    <col min="13577" max="13577" width="2.7109375" customWidth="1"/>
    <col min="13578" max="13578" width="13.28515625" customWidth="1"/>
    <col min="13579" max="13824" width="8.85546875"/>
    <col min="13825" max="13825" width="12.5703125" customWidth="1"/>
    <col min="13826" max="13826" width="7" customWidth="1"/>
    <col min="13827" max="13827" width="16.140625" customWidth="1"/>
    <col min="13828" max="13828" width="11.140625" customWidth="1"/>
    <col min="13829" max="13829" width="16.42578125" customWidth="1"/>
    <col min="13830" max="13830" width="8.85546875"/>
    <col min="13831" max="13831" width="19.28515625" customWidth="1"/>
    <col min="13832" max="13832" width="12.42578125" customWidth="1"/>
    <col min="13833" max="13833" width="2.7109375" customWidth="1"/>
    <col min="13834" max="13834" width="13.28515625" customWidth="1"/>
    <col min="13835" max="14080" width="8.85546875"/>
    <col min="14081" max="14081" width="12.5703125" customWidth="1"/>
    <col min="14082" max="14082" width="7" customWidth="1"/>
    <col min="14083" max="14083" width="16.140625" customWidth="1"/>
    <col min="14084" max="14084" width="11.140625" customWidth="1"/>
    <col min="14085" max="14085" width="16.42578125" customWidth="1"/>
    <col min="14086" max="14086" width="8.85546875"/>
    <col min="14087" max="14087" width="19.28515625" customWidth="1"/>
    <col min="14088" max="14088" width="12.42578125" customWidth="1"/>
    <col min="14089" max="14089" width="2.7109375" customWidth="1"/>
    <col min="14090" max="14090" width="13.28515625" customWidth="1"/>
    <col min="14091" max="14336" width="8.85546875"/>
    <col min="14337" max="14337" width="12.5703125" customWidth="1"/>
    <col min="14338" max="14338" width="7" customWidth="1"/>
    <col min="14339" max="14339" width="16.140625" customWidth="1"/>
    <col min="14340" max="14340" width="11.140625" customWidth="1"/>
    <col min="14341" max="14341" width="16.42578125" customWidth="1"/>
    <col min="14342" max="14342" width="8.85546875"/>
    <col min="14343" max="14343" width="19.28515625" customWidth="1"/>
    <col min="14344" max="14344" width="12.42578125" customWidth="1"/>
    <col min="14345" max="14345" width="2.7109375" customWidth="1"/>
    <col min="14346" max="14346" width="13.28515625" customWidth="1"/>
    <col min="14347" max="14592" width="8.85546875"/>
    <col min="14593" max="14593" width="12.5703125" customWidth="1"/>
    <col min="14594" max="14594" width="7" customWidth="1"/>
    <col min="14595" max="14595" width="16.140625" customWidth="1"/>
    <col min="14596" max="14596" width="11.140625" customWidth="1"/>
    <col min="14597" max="14597" width="16.42578125" customWidth="1"/>
    <col min="14598" max="14598" width="8.85546875"/>
    <col min="14599" max="14599" width="19.28515625" customWidth="1"/>
    <col min="14600" max="14600" width="12.42578125" customWidth="1"/>
    <col min="14601" max="14601" width="2.7109375" customWidth="1"/>
    <col min="14602" max="14602" width="13.28515625" customWidth="1"/>
    <col min="14603" max="14848" width="8.85546875"/>
    <col min="14849" max="14849" width="12.5703125" customWidth="1"/>
    <col min="14850" max="14850" width="7" customWidth="1"/>
    <col min="14851" max="14851" width="16.140625" customWidth="1"/>
    <col min="14852" max="14852" width="11.140625" customWidth="1"/>
    <col min="14853" max="14853" width="16.42578125" customWidth="1"/>
    <col min="14854" max="14854" width="8.85546875"/>
    <col min="14855" max="14855" width="19.28515625" customWidth="1"/>
    <col min="14856" max="14856" width="12.42578125" customWidth="1"/>
    <col min="14857" max="14857" width="2.7109375" customWidth="1"/>
    <col min="14858" max="14858" width="13.28515625" customWidth="1"/>
    <col min="14859" max="15104" width="8.85546875"/>
    <col min="15105" max="15105" width="12.5703125" customWidth="1"/>
    <col min="15106" max="15106" width="7" customWidth="1"/>
    <col min="15107" max="15107" width="16.140625" customWidth="1"/>
    <col min="15108" max="15108" width="11.140625" customWidth="1"/>
    <col min="15109" max="15109" width="16.42578125" customWidth="1"/>
    <col min="15110" max="15110" width="8.85546875"/>
    <col min="15111" max="15111" width="19.28515625" customWidth="1"/>
    <col min="15112" max="15112" width="12.42578125" customWidth="1"/>
    <col min="15113" max="15113" width="2.7109375" customWidth="1"/>
    <col min="15114" max="15114" width="13.28515625" customWidth="1"/>
    <col min="15115" max="15360" width="8.85546875"/>
    <col min="15361" max="15361" width="12.5703125" customWidth="1"/>
    <col min="15362" max="15362" width="7" customWidth="1"/>
    <col min="15363" max="15363" width="16.140625" customWidth="1"/>
    <col min="15364" max="15364" width="11.140625" customWidth="1"/>
    <col min="15365" max="15365" width="16.42578125" customWidth="1"/>
    <col min="15366" max="15366" width="8.85546875"/>
    <col min="15367" max="15367" width="19.28515625" customWidth="1"/>
    <col min="15368" max="15368" width="12.42578125" customWidth="1"/>
    <col min="15369" max="15369" width="2.7109375" customWidth="1"/>
    <col min="15370" max="15370" width="13.28515625" customWidth="1"/>
    <col min="15371" max="15616" width="8.85546875"/>
    <col min="15617" max="15617" width="12.5703125" customWidth="1"/>
    <col min="15618" max="15618" width="7" customWidth="1"/>
    <col min="15619" max="15619" width="16.140625" customWidth="1"/>
    <col min="15620" max="15620" width="11.140625" customWidth="1"/>
    <col min="15621" max="15621" width="16.42578125" customWidth="1"/>
    <col min="15622" max="15622" width="8.85546875"/>
    <col min="15623" max="15623" width="19.28515625" customWidth="1"/>
    <col min="15624" max="15624" width="12.42578125" customWidth="1"/>
    <col min="15625" max="15625" width="2.7109375" customWidth="1"/>
    <col min="15626" max="15626" width="13.28515625" customWidth="1"/>
    <col min="15627" max="15872" width="8.85546875"/>
    <col min="15873" max="15873" width="12.5703125" customWidth="1"/>
    <col min="15874" max="15874" width="7" customWidth="1"/>
    <col min="15875" max="15875" width="16.140625" customWidth="1"/>
    <col min="15876" max="15876" width="11.140625" customWidth="1"/>
    <col min="15877" max="15877" width="16.42578125" customWidth="1"/>
    <col min="15878" max="15878" width="8.85546875"/>
    <col min="15879" max="15879" width="19.28515625" customWidth="1"/>
    <col min="15880" max="15880" width="12.42578125" customWidth="1"/>
    <col min="15881" max="15881" width="2.7109375" customWidth="1"/>
    <col min="15882" max="15882" width="13.28515625" customWidth="1"/>
    <col min="15883" max="16128" width="8.85546875"/>
    <col min="16129" max="16129" width="12.5703125" customWidth="1"/>
    <col min="16130" max="16130" width="7" customWidth="1"/>
    <col min="16131" max="16131" width="16.140625" customWidth="1"/>
    <col min="16132" max="16132" width="11.140625" customWidth="1"/>
    <col min="16133" max="16133" width="16.42578125" customWidth="1"/>
    <col min="16134" max="16134" width="8.85546875"/>
    <col min="16135" max="16135" width="19.28515625" customWidth="1"/>
    <col min="16136" max="16136" width="12.42578125" customWidth="1"/>
    <col min="16137" max="16137" width="2.7109375" customWidth="1"/>
    <col min="16138" max="16138" width="13.28515625" customWidth="1"/>
    <col min="16139" max="16384" width="8.85546875"/>
  </cols>
  <sheetData>
    <row r="1" spans="1:17" ht="15" x14ac:dyDescent="0.2">
      <c r="A1" s="55" t="s">
        <v>103</v>
      </c>
      <c r="B1" s="56"/>
      <c r="C1" s="56"/>
      <c r="D1" s="56"/>
      <c r="E1" s="56"/>
      <c r="F1" s="56"/>
      <c r="G1" s="56"/>
      <c r="H1" s="1"/>
      <c r="I1" s="1"/>
      <c r="J1" s="1"/>
    </row>
    <row r="2" spans="1:17" s="59" customFormat="1" ht="18" x14ac:dyDescent="0.25">
      <c r="A2" s="57" t="s">
        <v>85</v>
      </c>
      <c r="B2" s="58"/>
      <c r="C2" s="58"/>
      <c r="D2" s="58"/>
      <c r="E2" s="58"/>
      <c r="F2" s="58"/>
      <c r="G2" s="58"/>
    </row>
    <row r="3" spans="1:17" x14ac:dyDescent="0.2">
      <c r="A3" s="22"/>
      <c r="B3" s="1"/>
      <c r="C3" s="1"/>
      <c r="D3" s="1"/>
      <c r="E3" s="1"/>
      <c r="F3" s="1"/>
      <c r="G3" s="1"/>
      <c r="H3" s="1"/>
      <c r="I3" s="1"/>
      <c r="J3" s="1"/>
    </row>
    <row r="4" spans="1:17" ht="1.1499999999999999" customHeight="1" x14ac:dyDescent="0.3">
      <c r="A4" s="23"/>
      <c r="B4" s="76"/>
      <c r="C4" s="76"/>
      <c r="D4" s="76"/>
      <c r="E4" s="76"/>
      <c r="F4" s="24"/>
      <c r="G4" s="24"/>
      <c r="H4" s="25"/>
      <c r="I4" s="1"/>
      <c r="J4" s="26"/>
    </row>
    <row r="5" spans="1:17" s="32" customFormat="1" ht="57" customHeight="1" x14ac:dyDescent="0.25">
      <c r="A5" s="27" t="s">
        <v>86</v>
      </c>
      <c r="B5" s="28" t="s">
        <v>5</v>
      </c>
      <c r="C5" s="28" t="s">
        <v>87</v>
      </c>
      <c r="D5" s="28"/>
      <c r="E5" s="29" t="s">
        <v>140</v>
      </c>
      <c r="F5" s="30"/>
      <c r="G5" s="31"/>
      <c r="H5" s="31"/>
      <c r="J5" s="33"/>
    </row>
    <row r="6" spans="1:17" s="33" customFormat="1" ht="15" x14ac:dyDescent="0.2">
      <c r="A6" s="34"/>
      <c r="B6" s="35"/>
      <c r="C6" s="35"/>
      <c r="D6" s="36"/>
      <c r="E6" s="37"/>
      <c r="F6" s="38"/>
      <c r="I6" s="1"/>
      <c r="J6" s="39"/>
      <c r="K6" s="40"/>
      <c r="L6" s="40"/>
      <c r="M6" s="40"/>
      <c r="N6" s="40"/>
      <c r="O6" s="40"/>
      <c r="P6" s="40"/>
      <c r="Q6" s="40"/>
    </row>
    <row r="7" spans="1:17" s="33" customFormat="1" ht="15.75" x14ac:dyDescent="0.25">
      <c r="A7" s="41" t="s">
        <v>88</v>
      </c>
      <c r="B7" s="42">
        <v>0.25</v>
      </c>
      <c r="C7" s="42" t="s">
        <v>89</v>
      </c>
      <c r="D7" s="43"/>
      <c r="E7" s="66">
        <f>PRODUCT(E10,2,B7)</f>
        <v>755</v>
      </c>
      <c r="F7" s="67"/>
      <c r="I7" s="1"/>
      <c r="J7" s="39"/>
      <c r="K7" s="40"/>
      <c r="L7" s="40"/>
      <c r="M7" s="40"/>
      <c r="N7" s="40"/>
      <c r="O7" s="40"/>
      <c r="P7" s="40"/>
      <c r="Q7" s="40"/>
    </row>
    <row r="8" spans="1:17" s="33" customFormat="1" ht="15.75" x14ac:dyDescent="0.25">
      <c r="A8" s="44" t="s">
        <v>90</v>
      </c>
      <c r="B8" s="45">
        <v>0.25</v>
      </c>
      <c r="C8" s="45" t="s">
        <v>89</v>
      </c>
      <c r="D8" s="44"/>
      <c r="E8" s="68"/>
      <c r="F8" s="69">
        <f>PRODUCT(F11,2,B7)</f>
        <v>807.5</v>
      </c>
      <c r="I8" s="1"/>
      <c r="J8" s="39"/>
      <c r="K8" s="40"/>
      <c r="L8" s="40"/>
      <c r="M8" s="40"/>
      <c r="N8" s="40"/>
      <c r="O8" s="40"/>
      <c r="P8" s="40"/>
      <c r="Q8" s="40"/>
    </row>
    <row r="9" spans="1:17" s="33" customFormat="1" ht="15.75" x14ac:dyDescent="0.25">
      <c r="A9" s="41" t="s">
        <v>88</v>
      </c>
      <c r="B9" s="42">
        <v>0.3</v>
      </c>
      <c r="C9" s="42" t="s">
        <v>91</v>
      </c>
      <c r="D9" s="43"/>
      <c r="E9" s="70">
        <f>PRODUCT(E10,2,B9)</f>
        <v>906</v>
      </c>
      <c r="F9" s="67"/>
      <c r="I9" s="1"/>
      <c r="J9" s="39"/>
      <c r="K9" s="40"/>
      <c r="L9" s="40"/>
      <c r="M9" s="40"/>
      <c r="N9" s="40"/>
      <c r="O9" s="40"/>
      <c r="P9" s="40"/>
      <c r="Q9" s="40"/>
    </row>
    <row r="10" spans="1:17" s="33" customFormat="1" ht="15.75" x14ac:dyDescent="0.25">
      <c r="A10" s="41" t="s">
        <v>88</v>
      </c>
      <c r="B10" s="42">
        <v>0.5</v>
      </c>
      <c r="C10" s="42" t="s">
        <v>92</v>
      </c>
      <c r="D10" s="43"/>
      <c r="E10" s="70">
        <v>1510</v>
      </c>
      <c r="F10" s="67"/>
      <c r="I10" s="1"/>
      <c r="J10" s="39"/>
      <c r="K10" s="40"/>
      <c r="L10" s="40"/>
      <c r="M10" s="40"/>
      <c r="N10" s="40"/>
      <c r="O10" s="40"/>
      <c r="P10" s="40"/>
      <c r="Q10" s="40"/>
    </row>
    <row r="11" spans="1:17" s="46" customFormat="1" ht="15" x14ac:dyDescent="0.25">
      <c r="A11" s="44" t="s">
        <v>90</v>
      </c>
      <c r="B11" s="45">
        <v>0.5</v>
      </c>
      <c r="C11" s="45" t="s">
        <v>92</v>
      </c>
      <c r="D11" s="44"/>
      <c r="E11" s="68"/>
      <c r="F11" s="69">
        <v>1615</v>
      </c>
      <c r="I11" s="1"/>
      <c r="J11" s="1"/>
    </row>
    <row r="12" spans="1:17" s="33" customFormat="1" ht="15.75" x14ac:dyDescent="0.25">
      <c r="A12" s="41" t="s">
        <v>88</v>
      </c>
      <c r="B12" s="47">
        <v>0.65</v>
      </c>
      <c r="C12" s="47" t="s">
        <v>93</v>
      </c>
      <c r="D12" s="47"/>
      <c r="E12" s="70">
        <f>PRODUCT(E10,2,B12)</f>
        <v>1963</v>
      </c>
      <c r="F12" s="71"/>
      <c r="I12" s="1"/>
      <c r="J12" s="39"/>
      <c r="K12" s="40"/>
      <c r="L12" s="40"/>
      <c r="M12" s="40"/>
      <c r="N12" s="40"/>
      <c r="O12" s="40"/>
      <c r="P12" s="40"/>
      <c r="Q12" s="40"/>
    </row>
    <row r="13" spans="1:17" s="33" customFormat="1" ht="15.75" x14ac:dyDescent="0.25">
      <c r="A13" s="41" t="s">
        <v>88</v>
      </c>
      <c r="B13" s="42">
        <v>0.7</v>
      </c>
      <c r="C13" s="42" t="s">
        <v>94</v>
      </c>
      <c r="D13" s="43"/>
      <c r="E13" s="70">
        <f>PRODUCT(E10,2,B13)</f>
        <v>2114</v>
      </c>
      <c r="F13" s="67"/>
      <c r="I13" s="1"/>
      <c r="J13" s="39"/>
      <c r="K13" s="40"/>
      <c r="L13" s="40"/>
      <c r="M13" s="40"/>
      <c r="N13" s="40"/>
      <c r="O13" s="40"/>
      <c r="P13" s="40"/>
      <c r="Q13" s="40"/>
    </row>
    <row r="14" spans="1:17" s="48" customFormat="1" ht="15" x14ac:dyDescent="0.25">
      <c r="A14" s="44" t="s">
        <v>90</v>
      </c>
      <c r="B14" s="45">
        <v>0.7</v>
      </c>
      <c r="C14" s="45" t="s">
        <v>94</v>
      </c>
      <c r="D14" s="44"/>
      <c r="E14" s="68"/>
      <c r="F14" s="69">
        <f>PRODUCT(F11,2,B13)</f>
        <v>2261</v>
      </c>
      <c r="I14" s="1"/>
      <c r="J14" s="1"/>
    </row>
    <row r="15" spans="1:17" s="78" customFormat="1" x14ac:dyDescent="0.2">
      <c r="A15" s="77" t="s">
        <v>95</v>
      </c>
    </row>
    <row r="16" spans="1:17" x14ac:dyDescent="0.2">
      <c r="A16" s="73"/>
    </row>
    <row r="17" spans="1:11" ht="15" x14ac:dyDescent="0.2">
      <c r="A17" s="79" t="s">
        <v>96</v>
      </c>
      <c r="B17" s="79"/>
      <c r="C17" s="79"/>
      <c r="D17" s="79"/>
      <c r="E17" s="79"/>
      <c r="F17" s="79"/>
      <c r="G17" s="79"/>
      <c r="H17" s="1"/>
      <c r="I17" s="1"/>
      <c r="J17" s="1"/>
    </row>
    <row r="18" spans="1:11" ht="15" x14ac:dyDescent="0.2">
      <c r="B18" s="74"/>
      <c r="C18" s="74"/>
      <c r="D18" s="74"/>
      <c r="E18" s="74"/>
      <c r="F18" s="74"/>
      <c r="G18" s="74"/>
      <c r="H18" s="1"/>
      <c r="I18" s="1"/>
      <c r="J18" s="1"/>
    </row>
    <row r="19" spans="1:11" x14ac:dyDescent="0.2">
      <c r="A19" s="49" t="s">
        <v>97</v>
      </c>
      <c r="B19" s="65" t="s">
        <v>98</v>
      </c>
      <c r="C19" s="65" t="s">
        <v>99</v>
      </c>
      <c r="D19" s="50" t="s">
        <v>100</v>
      </c>
      <c r="E19" s="50" t="s">
        <v>101</v>
      </c>
      <c r="F19" s="65"/>
      <c r="G19" s="65" t="s">
        <v>102</v>
      </c>
      <c r="H19" s="1"/>
      <c r="I19" s="1"/>
    </row>
    <row r="20" spans="1:11" ht="85.9" customHeight="1" x14ac:dyDescent="0.2">
      <c r="A20" s="51" t="s">
        <v>104</v>
      </c>
      <c r="B20" s="72">
        <v>755</v>
      </c>
      <c r="C20" s="52">
        <v>9</v>
      </c>
      <c r="D20" s="72">
        <f>B20*C20</f>
        <v>6795</v>
      </c>
      <c r="E20" s="72">
        <f>SUM(D20*0.0765)</f>
        <v>519.8175</v>
      </c>
      <c r="F20" s="80">
        <f>SUM(D20,E20)</f>
        <v>7314.8175000000001</v>
      </c>
      <c r="G20" s="80"/>
      <c r="H20" s="1"/>
      <c r="I20" s="1"/>
      <c r="J20" s="1"/>
    </row>
    <row r="21" spans="1:11" x14ac:dyDescent="0.2">
      <c r="B21" s="61"/>
      <c r="C21" s="1"/>
      <c r="D21" s="61"/>
      <c r="E21" s="61"/>
      <c r="F21" s="61"/>
      <c r="G21" s="61"/>
      <c r="H21" s="1"/>
      <c r="I21" s="1"/>
      <c r="J21" s="1"/>
    </row>
    <row r="22" spans="1:11" ht="72" customHeight="1" x14ac:dyDescent="0.2">
      <c r="A22" s="53" t="s">
        <v>135</v>
      </c>
      <c r="B22" s="72">
        <v>2261</v>
      </c>
      <c r="C22" s="54">
        <v>12</v>
      </c>
      <c r="D22" s="72">
        <f>B22*C22</f>
        <v>27132</v>
      </c>
      <c r="E22" s="72">
        <f>SUM(D22*0.0765)</f>
        <v>2075.598</v>
      </c>
      <c r="F22" s="80">
        <f>SUM(D22,E22)</f>
        <v>29207.597999999998</v>
      </c>
      <c r="G22" s="80"/>
      <c r="H22" s="1"/>
      <c r="I22" s="1"/>
      <c r="J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">
    <mergeCell ref="B4:E4"/>
    <mergeCell ref="A15:XFD15"/>
    <mergeCell ref="A17:G17"/>
    <mergeCell ref="F20:G20"/>
    <mergeCell ref="F22:G22"/>
  </mergeCells>
  <hyperlinks>
    <hyperlink ref="A2" r:id="rId1" xr:uid="{7D0CB5A2-AB43-4D42-8C7D-A78D19313CB5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7"/>
  <sheetViews>
    <sheetView workbookViewId="0">
      <selection activeCell="N14" sqref="N14"/>
    </sheetView>
  </sheetViews>
  <sheetFormatPr defaultColWidth="10" defaultRowHeight="12.75" x14ac:dyDescent="0.2"/>
  <cols>
    <col min="1" max="1" width="1.5703125" style="4" customWidth="1"/>
    <col min="2" max="2" width="2.7109375" style="4" customWidth="1"/>
    <col min="3" max="10" width="10" style="4"/>
    <col min="11" max="11" width="13.42578125" style="4" bestFit="1" customWidth="1"/>
    <col min="12" max="12" width="24.42578125" style="4" bestFit="1" customWidth="1"/>
    <col min="13" max="13" width="10" style="4"/>
    <col min="14" max="14" width="12.42578125" style="5" bestFit="1" customWidth="1"/>
    <col min="15" max="256" width="10" style="4"/>
    <col min="257" max="257" width="1.5703125" style="4" customWidth="1"/>
    <col min="258" max="258" width="2.7109375" style="4" customWidth="1"/>
    <col min="259" max="266" width="10" style="4"/>
    <col min="267" max="267" width="13.42578125" style="4" bestFit="1" customWidth="1"/>
    <col min="268" max="268" width="24.42578125" style="4" bestFit="1" customWidth="1"/>
    <col min="269" max="269" width="10" style="4"/>
    <col min="270" max="270" width="12.42578125" style="4" bestFit="1" customWidth="1"/>
    <col min="271" max="512" width="10" style="4"/>
    <col min="513" max="513" width="1.5703125" style="4" customWidth="1"/>
    <col min="514" max="514" width="2.7109375" style="4" customWidth="1"/>
    <col min="515" max="522" width="10" style="4"/>
    <col min="523" max="523" width="13.42578125" style="4" bestFit="1" customWidth="1"/>
    <col min="524" max="524" width="24.42578125" style="4" bestFit="1" customWidth="1"/>
    <col min="525" max="525" width="10" style="4"/>
    <col min="526" max="526" width="12.42578125" style="4" bestFit="1" customWidth="1"/>
    <col min="527" max="768" width="10" style="4"/>
    <col min="769" max="769" width="1.5703125" style="4" customWidth="1"/>
    <col min="770" max="770" width="2.7109375" style="4" customWidth="1"/>
    <col min="771" max="778" width="10" style="4"/>
    <col min="779" max="779" width="13.42578125" style="4" bestFit="1" customWidth="1"/>
    <col min="780" max="780" width="24.42578125" style="4" bestFit="1" customWidth="1"/>
    <col min="781" max="781" width="10" style="4"/>
    <col min="782" max="782" width="12.42578125" style="4" bestFit="1" customWidth="1"/>
    <col min="783" max="1024" width="10" style="4"/>
    <col min="1025" max="1025" width="1.5703125" style="4" customWidth="1"/>
    <col min="1026" max="1026" width="2.7109375" style="4" customWidth="1"/>
    <col min="1027" max="1034" width="10" style="4"/>
    <col min="1035" max="1035" width="13.42578125" style="4" bestFit="1" customWidth="1"/>
    <col min="1036" max="1036" width="24.42578125" style="4" bestFit="1" customWidth="1"/>
    <col min="1037" max="1037" width="10" style="4"/>
    <col min="1038" max="1038" width="12.42578125" style="4" bestFit="1" customWidth="1"/>
    <col min="1039" max="1280" width="10" style="4"/>
    <col min="1281" max="1281" width="1.5703125" style="4" customWidth="1"/>
    <col min="1282" max="1282" width="2.7109375" style="4" customWidth="1"/>
    <col min="1283" max="1290" width="10" style="4"/>
    <col min="1291" max="1291" width="13.42578125" style="4" bestFit="1" customWidth="1"/>
    <col min="1292" max="1292" width="24.42578125" style="4" bestFit="1" customWidth="1"/>
    <col min="1293" max="1293" width="10" style="4"/>
    <col min="1294" max="1294" width="12.42578125" style="4" bestFit="1" customWidth="1"/>
    <col min="1295" max="1536" width="10" style="4"/>
    <col min="1537" max="1537" width="1.5703125" style="4" customWidth="1"/>
    <col min="1538" max="1538" width="2.7109375" style="4" customWidth="1"/>
    <col min="1539" max="1546" width="10" style="4"/>
    <col min="1547" max="1547" width="13.42578125" style="4" bestFit="1" customWidth="1"/>
    <col min="1548" max="1548" width="24.42578125" style="4" bestFit="1" customWidth="1"/>
    <col min="1549" max="1549" width="10" style="4"/>
    <col min="1550" max="1550" width="12.42578125" style="4" bestFit="1" customWidth="1"/>
    <col min="1551" max="1792" width="10" style="4"/>
    <col min="1793" max="1793" width="1.5703125" style="4" customWidth="1"/>
    <col min="1794" max="1794" width="2.7109375" style="4" customWidth="1"/>
    <col min="1795" max="1802" width="10" style="4"/>
    <col min="1803" max="1803" width="13.42578125" style="4" bestFit="1" customWidth="1"/>
    <col min="1804" max="1804" width="24.42578125" style="4" bestFit="1" customWidth="1"/>
    <col min="1805" max="1805" width="10" style="4"/>
    <col min="1806" max="1806" width="12.42578125" style="4" bestFit="1" customWidth="1"/>
    <col min="1807" max="2048" width="10" style="4"/>
    <col min="2049" max="2049" width="1.5703125" style="4" customWidth="1"/>
    <col min="2050" max="2050" width="2.7109375" style="4" customWidth="1"/>
    <col min="2051" max="2058" width="10" style="4"/>
    <col min="2059" max="2059" width="13.42578125" style="4" bestFit="1" customWidth="1"/>
    <col min="2060" max="2060" width="24.42578125" style="4" bestFit="1" customWidth="1"/>
    <col min="2061" max="2061" width="10" style="4"/>
    <col min="2062" max="2062" width="12.42578125" style="4" bestFit="1" customWidth="1"/>
    <col min="2063" max="2304" width="10" style="4"/>
    <col min="2305" max="2305" width="1.5703125" style="4" customWidth="1"/>
    <col min="2306" max="2306" width="2.7109375" style="4" customWidth="1"/>
    <col min="2307" max="2314" width="10" style="4"/>
    <col min="2315" max="2315" width="13.42578125" style="4" bestFit="1" customWidth="1"/>
    <col min="2316" max="2316" width="24.42578125" style="4" bestFit="1" customWidth="1"/>
    <col min="2317" max="2317" width="10" style="4"/>
    <col min="2318" max="2318" width="12.42578125" style="4" bestFit="1" customWidth="1"/>
    <col min="2319" max="2560" width="10" style="4"/>
    <col min="2561" max="2561" width="1.5703125" style="4" customWidth="1"/>
    <col min="2562" max="2562" width="2.7109375" style="4" customWidth="1"/>
    <col min="2563" max="2570" width="10" style="4"/>
    <col min="2571" max="2571" width="13.42578125" style="4" bestFit="1" customWidth="1"/>
    <col min="2572" max="2572" width="24.42578125" style="4" bestFit="1" customWidth="1"/>
    <col min="2573" max="2573" width="10" style="4"/>
    <col min="2574" max="2574" width="12.42578125" style="4" bestFit="1" customWidth="1"/>
    <col min="2575" max="2816" width="10" style="4"/>
    <col min="2817" max="2817" width="1.5703125" style="4" customWidth="1"/>
    <col min="2818" max="2818" width="2.7109375" style="4" customWidth="1"/>
    <col min="2819" max="2826" width="10" style="4"/>
    <col min="2827" max="2827" width="13.42578125" style="4" bestFit="1" customWidth="1"/>
    <col min="2828" max="2828" width="24.42578125" style="4" bestFit="1" customWidth="1"/>
    <col min="2829" max="2829" width="10" style="4"/>
    <col min="2830" max="2830" width="12.42578125" style="4" bestFit="1" customWidth="1"/>
    <col min="2831" max="3072" width="10" style="4"/>
    <col min="3073" max="3073" width="1.5703125" style="4" customWidth="1"/>
    <col min="3074" max="3074" width="2.7109375" style="4" customWidth="1"/>
    <col min="3075" max="3082" width="10" style="4"/>
    <col min="3083" max="3083" width="13.42578125" style="4" bestFit="1" customWidth="1"/>
    <col min="3084" max="3084" width="24.42578125" style="4" bestFit="1" customWidth="1"/>
    <col min="3085" max="3085" width="10" style="4"/>
    <col min="3086" max="3086" width="12.42578125" style="4" bestFit="1" customWidth="1"/>
    <col min="3087" max="3328" width="10" style="4"/>
    <col min="3329" max="3329" width="1.5703125" style="4" customWidth="1"/>
    <col min="3330" max="3330" width="2.7109375" style="4" customWidth="1"/>
    <col min="3331" max="3338" width="10" style="4"/>
    <col min="3339" max="3339" width="13.42578125" style="4" bestFit="1" customWidth="1"/>
    <col min="3340" max="3340" width="24.42578125" style="4" bestFit="1" customWidth="1"/>
    <col min="3341" max="3341" width="10" style="4"/>
    <col min="3342" max="3342" width="12.42578125" style="4" bestFit="1" customWidth="1"/>
    <col min="3343" max="3584" width="10" style="4"/>
    <col min="3585" max="3585" width="1.5703125" style="4" customWidth="1"/>
    <col min="3586" max="3586" width="2.7109375" style="4" customWidth="1"/>
    <col min="3587" max="3594" width="10" style="4"/>
    <col min="3595" max="3595" width="13.42578125" style="4" bestFit="1" customWidth="1"/>
    <col min="3596" max="3596" width="24.42578125" style="4" bestFit="1" customWidth="1"/>
    <col min="3597" max="3597" width="10" style="4"/>
    <col min="3598" max="3598" width="12.42578125" style="4" bestFit="1" customWidth="1"/>
    <col min="3599" max="3840" width="10" style="4"/>
    <col min="3841" max="3841" width="1.5703125" style="4" customWidth="1"/>
    <col min="3842" max="3842" width="2.7109375" style="4" customWidth="1"/>
    <col min="3843" max="3850" width="10" style="4"/>
    <col min="3851" max="3851" width="13.42578125" style="4" bestFit="1" customWidth="1"/>
    <col min="3852" max="3852" width="24.42578125" style="4" bestFit="1" customWidth="1"/>
    <col min="3853" max="3853" width="10" style="4"/>
    <col min="3854" max="3854" width="12.42578125" style="4" bestFit="1" customWidth="1"/>
    <col min="3855" max="4096" width="10" style="4"/>
    <col min="4097" max="4097" width="1.5703125" style="4" customWidth="1"/>
    <col min="4098" max="4098" width="2.7109375" style="4" customWidth="1"/>
    <col min="4099" max="4106" width="10" style="4"/>
    <col min="4107" max="4107" width="13.42578125" style="4" bestFit="1" customWidth="1"/>
    <col min="4108" max="4108" width="24.42578125" style="4" bestFit="1" customWidth="1"/>
    <col min="4109" max="4109" width="10" style="4"/>
    <col min="4110" max="4110" width="12.42578125" style="4" bestFit="1" customWidth="1"/>
    <col min="4111" max="4352" width="10" style="4"/>
    <col min="4353" max="4353" width="1.5703125" style="4" customWidth="1"/>
    <col min="4354" max="4354" width="2.7109375" style="4" customWidth="1"/>
    <col min="4355" max="4362" width="10" style="4"/>
    <col min="4363" max="4363" width="13.42578125" style="4" bestFit="1" customWidth="1"/>
    <col min="4364" max="4364" width="24.42578125" style="4" bestFit="1" customWidth="1"/>
    <col min="4365" max="4365" width="10" style="4"/>
    <col min="4366" max="4366" width="12.42578125" style="4" bestFit="1" customWidth="1"/>
    <col min="4367" max="4608" width="10" style="4"/>
    <col min="4609" max="4609" width="1.5703125" style="4" customWidth="1"/>
    <col min="4610" max="4610" width="2.7109375" style="4" customWidth="1"/>
    <col min="4611" max="4618" width="10" style="4"/>
    <col min="4619" max="4619" width="13.42578125" style="4" bestFit="1" customWidth="1"/>
    <col min="4620" max="4620" width="24.42578125" style="4" bestFit="1" customWidth="1"/>
    <col min="4621" max="4621" width="10" style="4"/>
    <col min="4622" max="4622" width="12.42578125" style="4" bestFit="1" customWidth="1"/>
    <col min="4623" max="4864" width="10" style="4"/>
    <col min="4865" max="4865" width="1.5703125" style="4" customWidth="1"/>
    <col min="4866" max="4866" width="2.7109375" style="4" customWidth="1"/>
    <col min="4867" max="4874" width="10" style="4"/>
    <col min="4875" max="4875" width="13.42578125" style="4" bestFit="1" customWidth="1"/>
    <col min="4876" max="4876" width="24.42578125" style="4" bestFit="1" customWidth="1"/>
    <col min="4877" max="4877" width="10" style="4"/>
    <col min="4878" max="4878" width="12.42578125" style="4" bestFit="1" customWidth="1"/>
    <col min="4879" max="5120" width="10" style="4"/>
    <col min="5121" max="5121" width="1.5703125" style="4" customWidth="1"/>
    <col min="5122" max="5122" width="2.7109375" style="4" customWidth="1"/>
    <col min="5123" max="5130" width="10" style="4"/>
    <col min="5131" max="5131" width="13.42578125" style="4" bestFit="1" customWidth="1"/>
    <col min="5132" max="5132" width="24.42578125" style="4" bestFit="1" customWidth="1"/>
    <col min="5133" max="5133" width="10" style="4"/>
    <col min="5134" max="5134" width="12.42578125" style="4" bestFit="1" customWidth="1"/>
    <col min="5135" max="5376" width="10" style="4"/>
    <col min="5377" max="5377" width="1.5703125" style="4" customWidth="1"/>
    <col min="5378" max="5378" width="2.7109375" style="4" customWidth="1"/>
    <col min="5379" max="5386" width="10" style="4"/>
    <col min="5387" max="5387" width="13.42578125" style="4" bestFit="1" customWidth="1"/>
    <col min="5388" max="5388" width="24.42578125" style="4" bestFit="1" customWidth="1"/>
    <col min="5389" max="5389" width="10" style="4"/>
    <col min="5390" max="5390" width="12.42578125" style="4" bestFit="1" customWidth="1"/>
    <col min="5391" max="5632" width="10" style="4"/>
    <col min="5633" max="5633" width="1.5703125" style="4" customWidth="1"/>
    <col min="5634" max="5634" width="2.7109375" style="4" customWidth="1"/>
    <col min="5635" max="5642" width="10" style="4"/>
    <col min="5643" max="5643" width="13.42578125" style="4" bestFit="1" customWidth="1"/>
    <col min="5644" max="5644" width="24.42578125" style="4" bestFit="1" customWidth="1"/>
    <col min="5645" max="5645" width="10" style="4"/>
    <col min="5646" max="5646" width="12.42578125" style="4" bestFit="1" customWidth="1"/>
    <col min="5647" max="5888" width="10" style="4"/>
    <col min="5889" max="5889" width="1.5703125" style="4" customWidth="1"/>
    <col min="5890" max="5890" width="2.7109375" style="4" customWidth="1"/>
    <col min="5891" max="5898" width="10" style="4"/>
    <col min="5899" max="5899" width="13.42578125" style="4" bestFit="1" customWidth="1"/>
    <col min="5900" max="5900" width="24.42578125" style="4" bestFit="1" customWidth="1"/>
    <col min="5901" max="5901" width="10" style="4"/>
    <col min="5902" max="5902" width="12.42578125" style="4" bestFit="1" customWidth="1"/>
    <col min="5903" max="6144" width="10" style="4"/>
    <col min="6145" max="6145" width="1.5703125" style="4" customWidth="1"/>
    <col min="6146" max="6146" width="2.7109375" style="4" customWidth="1"/>
    <col min="6147" max="6154" width="10" style="4"/>
    <col min="6155" max="6155" width="13.42578125" style="4" bestFit="1" customWidth="1"/>
    <col min="6156" max="6156" width="24.42578125" style="4" bestFit="1" customWidth="1"/>
    <col min="6157" max="6157" width="10" style="4"/>
    <col min="6158" max="6158" width="12.42578125" style="4" bestFit="1" customWidth="1"/>
    <col min="6159" max="6400" width="10" style="4"/>
    <col min="6401" max="6401" width="1.5703125" style="4" customWidth="1"/>
    <col min="6402" max="6402" width="2.7109375" style="4" customWidth="1"/>
    <col min="6403" max="6410" width="10" style="4"/>
    <col min="6411" max="6411" width="13.42578125" style="4" bestFit="1" customWidth="1"/>
    <col min="6412" max="6412" width="24.42578125" style="4" bestFit="1" customWidth="1"/>
    <col min="6413" max="6413" width="10" style="4"/>
    <col min="6414" max="6414" width="12.42578125" style="4" bestFit="1" customWidth="1"/>
    <col min="6415" max="6656" width="10" style="4"/>
    <col min="6657" max="6657" width="1.5703125" style="4" customWidth="1"/>
    <col min="6658" max="6658" width="2.7109375" style="4" customWidth="1"/>
    <col min="6659" max="6666" width="10" style="4"/>
    <col min="6667" max="6667" width="13.42578125" style="4" bestFit="1" customWidth="1"/>
    <col min="6668" max="6668" width="24.42578125" style="4" bestFit="1" customWidth="1"/>
    <col min="6669" max="6669" width="10" style="4"/>
    <col min="6670" max="6670" width="12.42578125" style="4" bestFit="1" customWidth="1"/>
    <col min="6671" max="6912" width="10" style="4"/>
    <col min="6913" max="6913" width="1.5703125" style="4" customWidth="1"/>
    <col min="6914" max="6914" width="2.7109375" style="4" customWidth="1"/>
    <col min="6915" max="6922" width="10" style="4"/>
    <col min="6923" max="6923" width="13.42578125" style="4" bestFit="1" customWidth="1"/>
    <col min="6924" max="6924" width="24.42578125" style="4" bestFit="1" customWidth="1"/>
    <col min="6925" max="6925" width="10" style="4"/>
    <col min="6926" max="6926" width="12.42578125" style="4" bestFit="1" customWidth="1"/>
    <col min="6927" max="7168" width="10" style="4"/>
    <col min="7169" max="7169" width="1.5703125" style="4" customWidth="1"/>
    <col min="7170" max="7170" width="2.7109375" style="4" customWidth="1"/>
    <col min="7171" max="7178" width="10" style="4"/>
    <col min="7179" max="7179" width="13.42578125" style="4" bestFit="1" customWidth="1"/>
    <col min="7180" max="7180" width="24.42578125" style="4" bestFit="1" customWidth="1"/>
    <col min="7181" max="7181" width="10" style="4"/>
    <col min="7182" max="7182" width="12.42578125" style="4" bestFit="1" customWidth="1"/>
    <col min="7183" max="7424" width="10" style="4"/>
    <col min="7425" max="7425" width="1.5703125" style="4" customWidth="1"/>
    <col min="7426" max="7426" width="2.7109375" style="4" customWidth="1"/>
    <col min="7427" max="7434" width="10" style="4"/>
    <col min="7435" max="7435" width="13.42578125" style="4" bestFit="1" customWidth="1"/>
    <col min="7436" max="7436" width="24.42578125" style="4" bestFit="1" customWidth="1"/>
    <col min="7437" max="7437" width="10" style="4"/>
    <col min="7438" max="7438" width="12.42578125" style="4" bestFit="1" customWidth="1"/>
    <col min="7439" max="7680" width="10" style="4"/>
    <col min="7681" max="7681" width="1.5703125" style="4" customWidth="1"/>
    <col min="7682" max="7682" width="2.7109375" style="4" customWidth="1"/>
    <col min="7683" max="7690" width="10" style="4"/>
    <col min="7691" max="7691" width="13.42578125" style="4" bestFit="1" customWidth="1"/>
    <col min="7692" max="7692" width="24.42578125" style="4" bestFit="1" customWidth="1"/>
    <col min="7693" max="7693" width="10" style="4"/>
    <col min="7694" max="7694" width="12.42578125" style="4" bestFit="1" customWidth="1"/>
    <col min="7695" max="7936" width="10" style="4"/>
    <col min="7937" max="7937" width="1.5703125" style="4" customWidth="1"/>
    <col min="7938" max="7938" width="2.7109375" style="4" customWidth="1"/>
    <col min="7939" max="7946" width="10" style="4"/>
    <col min="7947" max="7947" width="13.42578125" style="4" bestFit="1" customWidth="1"/>
    <col min="7948" max="7948" width="24.42578125" style="4" bestFit="1" customWidth="1"/>
    <col min="7949" max="7949" width="10" style="4"/>
    <col min="7950" max="7950" width="12.42578125" style="4" bestFit="1" customWidth="1"/>
    <col min="7951" max="8192" width="10" style="4"/>
    <col min="8193" max="8193" width="1.5703125" style="4" customWidth="1"/>
    <col min="8194" max="8194" width="2.7109375" style="4" customWidth="1"/>
    <col min="8195" max="8202" width="10" style="4"/>
    <col min="8203" max="8203" width="13.42578125" style="4" bestFit="1" customWidth="1"/>
    <col min="8204" max="8204" width="24.42578125" style="4" bestFit="1" customWidth="1"/>
    <col min="8205" max="8205" width="10" style="4"/>
    <col min="8206" max="8206" width="12.42578125" style="4" bestFit="1" customWidth="1"/>
    <col min="8207" max="8448" width="10" style="4"/>
    <col min="8449" max="8449" width="1.5703125" style="4" customWidth="1"/>
    <col min="8450" max="8450" width="2.7109375" style="4" customWidth="1"/>
    <col min="8451" max="8458" width="10" style="4"/>
    <col min="8459" max="8459" width="13.42578125" style="4" bestFit="1" customWidth="1"/>
    <col min="8460" max="8460" width="24.42578125" style="4" bestFit="1" customWidth="1"/>
    <col min="8461" max="8461" width="10" style="4"/>
    <col min="8462" max="8462" width="12.42578125" style="4" bestFit="1" customWidth="1"/>
    <col min="8463" max="8704" width="10" style="4"/>
    <col min="8705" max="8705" width="1.5703125" style="4" customWidth="1"/>
    <col min="8706" max="8706" width="2.7109375" style="4" customWidth="1"/>
    <col min="8707" max="8714" width="10" style="4"/>
    <col min="8715" max="8715" width="13.42578125" style="4" bestFit="1" customWidth="1"/>
    <col min="8716" max="8716" width="24.42578125" style="4" bestFit="1" customWidth="1"/>
    <col min="8717" max="8717" width="10" style="4"/>
    <col min="8718" max="8718" width="12.42578125" style="4" bestFit="1" customWidth="1"/>
    <col min="8719" max="8960" width="10" style="4"/>
    <col min="8961" max="8961" width="1.5703125" style="4" customWidth="1"/>
    <col min="8962" max="8962" width="2.7109375" style="4" customWidth="1"/>
    <col min="8963" max="8970" width="10" style="4"/>
    <col min="8971" max="8971" width="13.42578125" style="4" bestFit="1" customWidth="1"/>
    <col min="8972" max="8972" width="24.42578125" style="4" bestFit="1" customWidth="1"/>
    <col min="8973" max="8973" width="10" style="4"/>
    <col min="8974" max="8974" width="12.42578125" style="4" bestFit="1" customWidth="1"/>
    <col min="8975" max="9216" width="10" style="4"/>
    <col min="9217" max="9217" width="1.5703125" style="4" customWidth="1"/>
    <col min="9218" max="9218" width="2.7109375" style="4" customWidth="1"/>
    <col min="9219" max="9226" width="10" style="4"/>
    <col min="9227" max="9227" width="13.42578125" style="4" bestFit="1" customWidth="1"/>
    <col min="9228" max="9228" width="24.42578125" style="4" bestFit="1" customWidth="1"/>
    <col min="9229" max="9229" width="10" style="4"/>
    <col min="9230" max="9230" width="12.42578125" style="4" bestFit="1" customWidth="1"/>
    <col min="9231" max="9472" width="10" style="4"/>
    <col min="9473" max="9473" width="1.5703125" style="4" customWidth="1"/>
    <col min="9474" max="9474" width="2.7109375" style="4" customWidth="1"/>
    <col min="9475" max="9482" width="10" style="4"/>
    <col min="9483" max="9483" width="13.42578125" style="4" bestFit="1" customWidth="1"/>
    <col min="9484" max="9484" width="24.42578125" style="4" bestFit="1" customWidth="1"/>
    <col min="9485" max="9485" width="10" style="4"/>
    <col min="9486" max="9486" width="12.42578125" style="4" bestFit="1" customWidth="1"/>
    <col min="9487" max="9728" width="10" style="4"/>
    <col min="9729" max="9729" width="1.5703125" style="4" customWidth="1"/>
    <col min="9730" max="9730" width="2.7109375" style="4" customWidth="1"/>
    <col min="9731" max="9738" width="10" style="4"/>
    <col min="9739" max="9739" width="13.42578125" style="4" bestFit="1" customWidth="1"/>
    <col min="9740" max="9740" width="24.42578125" style="4" bestFit="1" customWidth="1"/>
    <col min="9741" max="9741" width="10" style="4"/>
    <col min="9742" max="9742" width="12.42578125" style="4" bestFit="1" customWidth="1"/>
    <col min="9743" max="9984" width="10" style="4"/>
    <col min="9985" max="9985" width="1.5703125" style="4" customWidth="1"/>
    <col min="9986" max="9986" width="2.7109375" style="4" customWidth="1"/>
    <col min="9987" max="9994" width="10" style="4"/>
    <col min="9995" max="9995" width="13.42578125" style="4" bestFit="1" customWidth="1"/>
    <col min="9996" max="9996" width="24.42578125" style="4" bestFit="1" customWidth="1"/>
    <col min="9997" max="9997" width="10" style="4"/>
    <col min="9998" max="9998" width="12.42578125" style="4" bestFit="1" customWidth="1"/>
    <col min="9999" max="10240" width="10" style="4"/>
    <col min="10241" max="10241" width="1.5703125" style="4" customWidth="1"/>
    <col min="10242" max="10242" width="2.7109375" style="4" customWidth="1"/>
    <col min="10243" max="10250" width="10" style="4"/>
    <col min="10251" max="10251" width="13.42578125" style="4" bestFit="1" customWidth="1"/>
    <col min="10252" max="10252" width="24.42578125" style="4" bestFit="1" customWidth="1"/>
    <col min="10253" max="10253" width="10" style="4"/>
    <col min="10254" max="10254" width="12.42578125" style="4" bestFit="1" customWidth="1"/>
    <col min="10255" max="10496" width="10" style="4"/>
    <col min="10497" max="10497" width="1.5703125" style="4" customWidth="1"/>
    <col min="10498" max="10498" width="2.7109375" style="4" customWidth="1"/>
    <col min="10499" max="10506" width="10" style="4"/>
    <col min="10507" max="10507" width="13.42578125" style="4" bestFit="1" customWidth="1"/>
    <col min="10508" max="10508" width="24.42578125" style="4" bestFit="1" customWidth="1"/>
    <col min="10509" max="10509" width="10" style="4"/>
    <col min="10510" max="10510" width="12.42578125" style="4" bestFit="1" customWidth="1"/>
    <col min="10511" max="10752" width="10" style="4"/>
    <col min="10753" max="10753" width="1.5703125" style="4" customWidth="1"/>
    <col min="10754" max="10754" width="2.7109375" style="4" customWidth="1"/>
    <col min="10755" max="10762" width="10" style="4"/>
    <col min="10763" max="10763" width="13.42578125" style="4" bestFit="1" customWidth="1"/>
    <col min="10764" max="10764" width="24.42578125" style="4" bestFit="1" customWidth="1"/>
    <col min="10765" max="10765" width="10" style="4"/>
    <col min="10766" max="10766" width="12.42578125" style="4" bestFit="1" customWidth="1"/>
    <col min="10767" max="11008" width="10" style="4"/>
    <col min="11009" max="11009" width="1.5703125" style="4" customWidth="1"/>
    <col min="11010" max="11010" width="2.7109375" style="4" customWidth="1"/>
    <col min="11011" max="11018" width="10" style="4"/>
    <col min="11019" max="11019" width="13.42578125" style="4" bestFit="1" customWidth="1"/>
    <col min="11020" max="11020" width="24.42578125" style="4" bestFit="1" customWidth="1"/>
    <col min="11021" max="11021" width="10" style="4"/>
    <col min="11022" max="11022" width="12.42578125" style="4" bestFit="1" customWidth="1"/>
    <col min="11023" max="11264" width="10" style="4"/>
    <col min="11265" max="11265" width="1.5703125" style="4" customWidth="1"/>
    <col min="11266" max="11266" width="2.7109375" style="4" customWidth="1"/>
    <col min="11267" max="11274" width="10" style="4"/>
    <col min="11275" max="11275" width="13.42578125" style="4" bestFit="1" customWidth="1"/>
    <col min="11276" max="11276" width="24.42578125" style="4" bestFit="1" customWidth="1"/>
    <col min="11277" max="11277" width="10" style="4"/>
    <col min="11278" max="11278" width="12.42578125" style="4" bestFit="1" customWidth="1"/>
    <col min="11279" max="11520" width="10" style="4"/>
    <col min="11521" max="11521" width="1.5703125" style="4" customWidth="1"/>
    <col min="11522" max="11522" width="2.7109375" style="4" customWidth="1"/>
    <col min="11523" max="11530" width="10" style="4"/>
    <col min="11531" max="11531" width="13.42578125" style="4" bestFit="1" customWidth="1"/>
    <col min="11532" max="11532" width="24.42578125" style="4" bestFit="1" customWidth="1"/>
    <col min="11533" max="11533" width="10" style="4"/>
    <col min="11534" max="11534" width="12.42578125" style="4" bestFit="1" customWidth="1"/>
    <col min="11535" max="11776" width="10" style="4"/>
    <col min="11777" max="11777" width="1.5703125" style="4" customWidth="1"/>
    <col min="11778" max="11778" width="2.7109375" style="4" customWidth="1"/>
    <col min="11779" max="11786" width="10" style="4"/>
    <col min="11787" max="11787" width="13.42578125" style="4" bestFit="1" customWidth="1"/>
    <col min="11788" max="11788" width="24.42578125" style="4" bestFit="1" customWidth="1"/>
    <col min="11789" max="11789" width="10" style="4"/>
    <col min="11790" max="11790" width="12.42578125" style="4" bestFit="1" customWidth="1"/>
    <col min="11791" max="12032" width="10" style="4"/>
    <col min="12033" max="12033" width="1.5703125" style="4" customWidth="1"/>
    <col min="12034" max="12034" width="2.7109375" style="4" customWidth="1"/>
    <col min="12035" max="12042" width="10" style="4"/>
    <col min="12043" max="12043" width="13.42578125" style="4" bestFit="1" customWidth="1"/>
    <col min="12044" max="12044" width="24.42578125" style="4" bestFit="1" customWidth="1"/>
    <col min="12045" max="12045" width="10" style="4"/>
    <col min="12046" max="12046" width="12.42578125" style="4" bestFit="1" customWidth="1"/>
    <col min="12047" max="12288" width="10" style="4"/>
    <col min="12289" max="12289" width="1.5703125" style="4" customWidth="1"/>
    <col min="12290" max="12290" width="2.7109375" style="4" customWidth="1"/>
    <col min="12291" max="12298" width="10" style="4"/>
    <col min="12299" max="12299" width="13.42578125" style="4" bestFit="1" customWidth="1"/>
    <col min="12300" max="12300" width="24.42578125" style="4" bestFit="1" customWidth="1"/>
    <col min="12301" max="12301" width="10" style="4"/>
    <col min="12302" max="12302" width="12.42578125" style="4" bestFit="1" customWidth="1"/>
    <col min="12303" max="12544" width="10" style="4"/>
    <col min="12545" max="12545" width="1.5703125" style="4" customWidth="1"/>
    <col min="12546" max="12546" width="2.7109375" style="4" customWidth="1"/>
    <col min="12547" max="12554" width="10" style="4"/>
    <col min="12555" max="12555" width="13.42578125" style="4" bestFit="1" customWidth="1"/>
    <col min="12556" max="12556" width="24.42578125" style="4" bestFit="1" customWidth="1"/>
    <col min="12557" max="12557" width="10" style="4"/>
    <col min="12558" max="12558" width="12.42578125" style="4" bestFit="1" customWidth="1"/>
    <col min="12559" max="12800" width="10" style="4"/>
    <col min="12801" max="12801" width="1.5703125" style="4" customWidth="1"/>
    <col min="12802" max="12802" width="2.7109375" style="4" customWidth="1"/>
    <col min="12803" max="12810" width="10" style="4"/>
    <col min="12811" max="12811" width="13.42578125" style="4" bestFit="1" customWidth="1"/>
    <col min="12812" max="12812" width="24.42578125" style="4" bestFit="1" customWidth="1"/>
    <col min="12813" max="12813" width="10" style="4"/>
    <col min="12814" max="12814" width="12.42578125" style="4" bestFit="1" customWidth="1"/>
    <col min="12815" max="13056" width="10" style="4"/>
    <col min="13057" max="13057" width="1.5703125" style="4" customWidth="1"/>
    <col min="13058" max="13058" width="2.7109375" style="4" customWidth="1"/>
    <col min="13059" max="13066" width="10" style="4"/>
    <col min="13067" max="13067" width="13.42578125" style="4" bestFit="1" customWidth="1"/>
    <col min="13068" max="13068" width="24.42578125" style="4" bestFit="1" customWidth="1"/>
    <col min="13069" max="13069" width="10" style="4"/>
    <col min="13070" max="13070" width="12.42578125" style="4" bestFit="1" customWidth="1"/>
    <col min="13071" max="13312" width="10" style="4"/>
    <col min="13313" max="13313" width="1.5703125" style="4" customWidth="1"/>
    <col min="13314" max="13314" width="2.7109375" style="4" customWidth="1"/>
    <col min="13315" max="13322" width="10" style="4"/>
    <col min="13323" max="13323" width="13.42578125" style="4" bestFit="1" customWidth="1"/>
    <col min="13324" max="13324" width="24.42578125" style="4" bestFit="1" customWidth="1"/>
    <col min="13325" max="13325" width="10" style="4"/>
    <col min="13326" max="13326" width="12.42578125" style="4" bestFit="1" customWidth="1"/>
    <col min="13327" max="13568" width="10" style="4"/>
    <col min="13569" max="13569" width="1.5703125" style="4" customWidth="1"/>
    <col min="13570" max="13570" width="2.7109375" style="4" customWidth="1"/>
    <col min="13571" max="13578" width="10" style="4"/>
    <col min="13579" max="13579" width="13.42578125" style="4" bestFit="1" customWidth="1"/>
    <col min="13580" max="13580" width="24.42578125" style="4" bestFit="1" customWidth="1"/>
    <col min="13581" max="13581" width="10" style="4"/>
    <col min="13582" max="13582" width="12.42578125" style="4" bestFit="1" customWidth="1"/>
    <col min="13583" max="13824" width="10" style="4"/>
    <col min="13825" max="13825" width="1.5703125" style="4" customWidth="1"/>
    <col min="13826" max="13826" width="2.7109375" style="4" customWidth="1"/>
    <col min="13827" max="13834" width="10" style="4"/>
    <col min="13835" max="13835" width="13.42578125" style="4" bestFit="1" customWidth="1"/>
    <col min="13836" max="13836" width="24.42578125" style="4" bestFit="1" customWidth="1"/>
    <col min="13837" max="13837" width="10" style="4"/>
    <col min="13838" max="13838" width="12.42578125" style="4" bestFit="1" customWidth="1"/>
    <col min="13839" max="14080" width="10" style="4"/>
    <col min="14081" max="14081" width="1.5703125" style="4" customWidth="1"/>
    <col min="14082" max="14082" width="2.7109375" style="4" customWidth="1"/>
    <col min="14083" max="14090" width="10" style="4"/>
    <col min="14091" max="14091" width="13.42578125" style="4" bestFit="1" customWidth="1"/>
    <col min="14092" max="14092" width="24.42578125" style="4" bestFit="1" customWidth="1"/>
    <col min="14093" max="14093" width="10" style="4"/>
    <col min="14094" max="14094" width="12.42578125" style="4" bestFit="1" customWidth="1"/>
    <col min="14095" max="14336" width="10" style="4"/>
    <col min="14337" max="14337" width="1.5703125" style="4" customWidth="1"/>
    <col min="14338" max="14338" width="2.7109375" style="4" customWidth="1"/>
    <col min="14339" max="14346" width="10" style="4"/>
    <col min="14347" max="14347" width="13.42578125" style="4" bestFit="1" customWidth="1"/>
    <col min="14348" max="14348" width="24.42578125" style="4" bestFit="1" customWidth="1"/>
    <col min="14349" max="14349" width="10" style="4"/>
    <col min="14350" max="14350" width="12.42578125" style="4" bestFit="1" customWidth="1"/>
    <col min="14351" max="14592" width="10" style="4"/>
    <col min="14593" max="14593" width="1.5703125" style="4" customWidth="1"/>
    <col min="14594" max="14594" width="2.7109375" style="4" customWidth="1"/>
    <col min="14595" max="14602" width="10" style="4"/>
    <col min="14603" max="14603" width="13.42578125" style="4" bestFit="1" customWidth="1"/>
    <col min="14604" max="14604" width="24.42578125" style="4" bestFit="1" customWidth="1"/>
    <col min="14605" max="14605" width="10" style="4"/>
    <col min="14606" max="14606" width="12.42578125" style="4" bestFit="1" customWidth="1"/>
    <col min="14607" max="14848" width="10" style="4"/>
    <col min="14849" max="14849" width="1.5703125" style="4" customWidth="1"/>
    <col min="14850" max="14850" width="2.7109375" style="4" customWidth="1"/>
    <col min="14851" max="14858" width="10" style="4"/>
    <col min="14859" max="14859" width="13.42578125" style="4" bestFit="1" customWidth="1"/>
    <col min="14860" max="14860" width="24.42578125" style="4" bestFit="1" customWidth="1"/>
    <col min="14861" max="14861" width="10" style="4"/>
    <col min="14862" max="14862" width="12.42578125" style="4" bestFit="1" customWidth="1"/>
    <col min="14863" max="15104" width="10" style="4"/>
    <col min="15105" max="15105" width="1.5703125" style="4" customWidth="1"/>
    <col min="15106" max="15106" width="2.7109375" style="4" customWidth="1"/>
    <col min="15107" max="15114" width="10" style="4"/>
    <col min="15115" max="15115" width="13.42578125" style="4" bestFit="1" customWidth="1"/>
    <col min="15116" max="15116" width="24.42578125" style="4" bestFit="1" customWidth="1"/>
    <col min="15117" max="15117" width="10" style="4"/>
    <col min="15118" max="15118" width="12.42578125" style="4" bestFit="1" customWidth="1"/>
    <col min="15119" max="15360" width="10" style="4"/>
    <col min="15361" max="15361" width="1.5703125" style="4" customWidth="1"/>
    <col min="15362" max="15362" width="2.7109375" style="4" customWidth="1"/>
    <col min="15363" max="15370" width="10" style="4"/>
    <col min="15371" max="15371" width="13.42578125" style="4" bestFit="1" customWidth="1"/>
    <col min="15372" max="15372" width="24.42578125" style="4" bestFit="1" customWidth="1"/>
    <col min="15373" max="15373" width="10" style="4"/>
    <col min="15374" max="15374" width="12.42578125" style="4" bestFit="1" customWidth="1"/>
    <col min="15375" max="15616" width="10" style="4"/>
    <col min="15617" max="15617" width="1.5703125" style="4" customWidth="1"/>
    <col min="15618" max="15618" width="2.7109375" style="4" customWidth="1"/>
    <col min="15619" max="15626" width="10" style="4"/>
    <col min="15627" max="15627" width="13.42578125" style="4" bestFit="1" customWidth="1"/>
    <col min="15628" max="15628" width="24.42578125" style="4" bestFit="1" customWidth="1"/>
    <col min="15629" max="15629" width="10" style="4"/>
    <col min="15630" max="15630" width="12.42578125" style="4" bestFit="1" customWidth="1"/>
    <col min="15631" max="15872" width="10" style="4"/>
    <col min="15873" max="15873" width="1.5703125" style="4" customWidth="1"/>
    <col min="15874" max="15874" width="2.7109375" style="4" customWidth="1"/>
    <col min="15875" max="15882" width="10" style="4"/>
    <col min="15883" max="15883" width="13.42578125" style="4" bestFit="1" customWidth="1"/>
    <col min="15884" max="15884" width="24.42578125" style="4" bestFit="1" customWidth="1"/>
    <col min="15885" max="15885" width="10" style="4"/>
    <col min="15886" max="15886" width="12.42578125" style="4" bestFit="1" customWidth="1"/>
    <col min="15887" max="16128" width="10" style="4"/>
    <col min="16129" max="16129" width="1.5703125" style="4" customWidth="1"/>
    <col min="16130" max="16130" width="2.7109375" style="4" customWidth="1"/>
    <col min="16131" max="16138" width="10" style="4"/>
    <col min="16139" max="16139" width="13.42578125" style="4" bestFit="1" customWidth="1"/>
    <col min="16140" max="16140" width="24.42578125" style="4" bestFit="1" customWidth="1"/>
    <col min="16141" max="16141" width="10" style="4"/>
    <col min="16142" max="16142" width="12.42578125" style="4" bestFit="1" customWidth="1"/>
    <col min="16143" max="16384" width="10" style="4"/>
  </cols>
  <sheetData>
    <row r="1" spans="1:256" x14ac:dyDescent="0.2">
      <c r="A1" s="81" t="s">
        <v>75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3"/>
    </row>
    <row r="2" spans="1:256" x14ac:dyDescent="0.2">
      <c r="A2" s="83" t="s">
        <v>76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3"/>
    </row>
    <row r="3" spans="1:256" s="2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13.5" thickBot="1" x14ac:dyDescent="0.25">
      <c r="A4" s="6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2" customFormat="1" x14ac:dyDescent="0.2">
      <c r="A5" s="6"/>
      <c r="B5" s="7">
        <v>0</v>
      </c>
      <c r="C5" s="7" t="s">
        <v>57</v>
      </c>
      <c r="D5" s="7">
        <v>0</v>
      </c>
      <c r="E5" s="7" t="s">
        <v>58</v>
      </c>
      <c r="F5" s="7">
        <v>0</v>
      </c>
      <c r="G5" s="7" t="s">
        <v>59</v>
      </c>
      <c r="H5" s="7">
        <v>0</v>
      </c>
      <c r="I5" s="7" t="s">
        <v>60</v>
      </c>
      <c r="J5" s="7"/>
      <c r="K5" s="7"/>
      <c r="L5" s="8" t="s">
        <v>61</v>
      </c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2" customFormat="1" x14ac:dyDescent="0.2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10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x14ac:dyDescent="0.2">
      <c r="A7" s="9"/>
      <c r="B7" s="4"/>
      <c r="C7" s="4" t="s">
        <v>57</v>
      </c>
      <c r="D7" s="4" t="s">
        <v>62</v>
      </c>
      <c r="E7" s="4"/>
      <c r="F7" s="4"/>
      <c r="G7" s="4"/>
      <c r="H7" s="4">
        <v>0</v>
      </c>
      <c r="I7" s="4"/>
      <c r="J7" s="4">
        <f>B5</f>
        <v>0</v>
      </c>
      <c r="K7" s="4" t="s">
        <v>57</v>
      </c>
      <c r="L7" s="11">
        <f>B5*H7</f>
        <v>0</v>
      </c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2" customFormat="1" x14ac:dyDescent="0.2">
      <c r="A8" s="9"/>
      <c r="B8" s="4"/>
      <c r="C8" s="4" t="s">
        <v>63</v>
      </c>
      <c r="D8" s="4"/>
      <c r="E8" s="4"/>
      <c r="F8" s="4"/>
      <c r="G8" s="4"/>
      <c r="H8" s="4">
        <v>0</v>
      </c>
      <c r="I8" s="4" t="s">
        <v>64</v>
      </c>
      <c r="J8" s="4">
        <f>B5</f>
        <v>0</v>
      </c>
      <c r="K8" s="4" t="s">
        <v>57</v>
      </c>
      <c r="L8" s="11">
        <f>B5*D5*H8</f>
        <v>0</v>
      </c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2" customFormat="1" x14ac:dyDescent="0.2">
      <c r="A9" s="9"/>
      <c r="B9" s="4"/>
      <c r="C9" s="62" t="s">
        <v>65</v>
      </c>
      <c r="D9" s="62"/>
      <c r="E9" s="4"/>
      <c r="F9" s="4"/>
      <c r="G9" s="4"/>
      <c r="H9" s="4">
        <v>0</v>
      </c>
      <c r="I9" s="4" t="s">
        <v>66</v>
      </c>
      <c r="J9" s="4">
        <f>B5</f>
        <v>0</v>
      </c>
      <c r="K9" s="4" t="s">
        <v>57</v>
      </c>
      <c r="L9" s="11">
        <f>B5*F5*H9</f>
        <v>0</v>
      </c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" customFormat="1" x14ac:dyDescent="0.2">
      <c r="A10" s="9"/>
      <c r="B10" s="4"/>
      <c r="C10" s="4" t="s">
        <v>67</v>
      </c>
      <c r="D10" s="4"/>
      <c r="E10" s="4"/>
      <c r="F10" s="4"/>
      <c r="G10" s="4"/>
      <c r="H10" s="4">
        <v>0</v>
      </c>
      <c r="I10" s="4" t="s">
        <v>68</v>
      </c>
      <c r="J10" s="4"/>
      <c r="K10" s="4"/>
      <c r="L10" s="11">
        <f>B5*D5*H10</f>
        <v>0</v>
      </c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2" customFormat="1" x14ac:dyDescent="0.2">
      <c r="A11" s="9"/>
      <c r="B11" s="4"/>
      <c r="C11" s="4" t="s">
        <v>57</v>
      </c>
      <c r="D11" s="4" t="s">
        <v>127</v>
      </c>
      <c r="E11" s="4"/>
      <c r="F11" s="4"/>
      <c r="G11" s="4"/>
      <c r="H11" s="75">
        <v>0.7</v>
      </c>
      <c r="I11" s="4" t="s">
        <v>69</v>
      </c>
      <c r="J11" s="4">
        <v>0</v>
      </c>
      <c r="K11" s="4" t="s">
        <v>70</v>
      </c>
      <c r="L11" s="11">
        <f>B5*H11*J11</f>
        <v>0</v>
      </c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2" customFormat="1" ht="13.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5">
        <f>SUM(L7:L11)</f>
        <v>0</v>
      </c>
      <c r="M12" s="4"/>
      <c r="N12" s="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2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71</v>
      </c>
      <c r="L13" s="17">
        <f>L12*H5</f>
        <v>0</v>
      </c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L14" s="18"/>
    </row>
    <row r="15" spans="1:256" s="2" customFormat="1" x14ac:dyDescent="0.2">
      <c r="A15" s="4"/>
      <c r="B15" s="4"/>
      <c r="C15" s="4"/>
      <c r="D15" s="4"/>
      <c r="E15" s="4"/>
      <c r="F15" s="4"/>
      <c r="G15" s="4"/>
      <c r="H15" s="4"/>
      <c r="I15" s="19"/>
      <c r="J15" s="19"/>
      <c r="K15" s="19" t="s">
        <v>72</v>
      </c>
      <c r="L15" s="20">
        <f>L13</f>
        <v>0</v>
      </c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14" ht="13.5" thickBot="1" x14ac:dyDescent="0.25">
      <c r="A17" s="6" t="s">
        <v>73</v>
      </c>
    </row>
    <row r="18" spans="1:14" x14ac:dyDescent="0.2">
      <c r="A18" s="6"/>
      <c r="B18" s="7">
        <v>0</v>
      </c>
      <c r="C18" s="7" t="s">
        <v>57</v>
      </c>
      <c r="D18" s="7">
        <v>0</v>
      </c>
      <c r="E18" s="7" t="s">
        <v>58</v>
      </c>
      <c r="F18" s="7">
        <v>0</v>
      </c>
      <c r="G18" s="7" t="s">
        <v>59</v>
      </c>
      <c r="H18" s="7">
        <v>0</v>
      </c>
      <c r="I18" s="7" t="s">
        <v>60</v>
      </c>
      <c r="J18" s="7"/>
      <c r="K18" s="7"/>
      <c r="L18" s="8" t="s">
        <v>61</v>
      </c>
    </row>
    <row r="19" spans="1:14" x14ac:dyDescent="0.2">
      <c r="A19" s="9"/>
      <c r="L19" s="10"/>
    </row>
    <row r="20" spans="1:14" x14ac:dyDescent="0.2">
      <c r="A20" s="9"/>
      <c r="C20" s="4" t="s">
        <v>57</v>
      </c>
      <c r="D20" s="4" t="s">
        <v>62</v>
      </c>
      <c r="H20" s="4">
        <v>0</v>
      </c>
      <c r="J20" s="4">
        <f>B18</f>
        <v>0</v>
      </c>
      <c r="K20" s="4" t="s">
        <v>57</v>
      </c>
      <c r="L20" s="11">
        <f>B18*H20</f>
        <v>0</v>
      </c>
    </row>
    <row r="21" spans="1:14" x14ac:dyDescent="0.2">
      <c r="A21" s="9"/>
      <c r="C21" s="4" t="s">
        <v>63</v>
      </c>
      <c r="H21" s="4">
        <v>0</v>
      </c>
      <c r="I21" s="4" t="s">
        <v>64</v>
      </c>
      <c r="J21" s="4">
        <f>B18</f>
        <v>0</v>
      </c>
      <c r="K21" s="4" t="s">
        <v>57</v>
      </c>
      <c r="L21" s="11">
        <f>B18*D18*H21</f>
        <v>0</v>
      </c>
    </row>
    <row r="22" spans="1:14" x14ac:dyDescent="0.2">
      <c r="A22" s="9"/>
      <c r="C22" s="62" t="s">
        <v>65</v>
      </c>
      <c r="D22" s="62"/>
      <c r="H22" s="4">
        <v>0</v>
      </c>
      <c r="I22" s="4" t="s">
        <v>66</v>
      </c>
      <c r="J22" s="4">
        <f>B18</f>
        <v>0</v>
      </c>
      <c r="K22" s="4" t="s">
        <v>57</v>
      </c>
      <c r="L22" s="11">
        <f>B18*F18*H22</f>
        <v>0</v>
      </c>
    </row>
    <row r="23" spans="1:14" x14ac:dyDescent="0.2">
      <c r="A23" s="9"/>
      <c r="C23" s="4" t="s">
        <v>67</v>
      </c>
      <c r="H23" s="4">
        <v>0</v>
      </c>
      <c r="I23" s="4" t="s">
        <v>68</v>
      </c>
      <c r="L23" s="11">
        <f>B18*D18*H23</f>
        <v>0</v>
      </c>
    </row>
    <row r="24" spans="1:14" x14ac:dyDescent="0.2">
      <c r="A24" s="9"/>
      <c r="C24" s="4" t="s">
        <v>57</v>
      </c>
      <c r="D24" s="4" t="s">
        <v>127</v>
      </c>
      <c r="H24" s="75">
        <v>0.7</v>
      </c>
      <c r="I24" s="4" t="s">
        <v>69</v>
      </c>
      <c r="J24" s="4">
        <v>0</v>
      </c>
      <c r="K24" s="4" t="s">
        <v>70</v>
      </c>
      <c r="L24" s="11">
        <f>B18*H24*J24</f>
        <v>0</v>
      </c>
    </row>
    <row r="25" spans="1:14" ht="13.5" thickBo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5">
        <f>SUM(L20:L24)</f>
        <v>0</v>
      </c>
      <c r="N25" s="16"/>
    </row>
    <row r="26" spans="1:14" x14ac:dyDescent="0.2">
      <c r="K26" s="4" t="s">
        <v>71</v>
      </c>
      <c r="L26" s="17">
        <f>L25*H18</f>
        <v>0</v>
      </c>
    </row>
    <row r="27" spans="1:14" x14ac:dyDescent="0.2">
      <c r="L27" s="18"/>
    </row>
    <row r="28" spans="1:14" x14ac:dyDescent="0.2">
      <c r="I28" s="19"/>
      <c r="J28" s="19"/>
      <c r="K28" s="19" t="s">
        <v>74</v>
      </c>
      <c r="L28" s="20">
        <f>L26</f>
        <v>0</v>
      </c>
    </row>
    <row r="30" spans="1:14" x14ac:dyDescent="0.2">
      <c r="C30" s="21" t="s">
        <v>128</v>
      </c>
      <c r="D30" s="21"/>
      <c r="E30" s="21"/>
      <c r="F30" s="21"/>
      <c r="G30" s="21"/>
      <c r="H30" s="21"/>
      <c r="I30" s="21"/>
    </row>
    <row r="32" spans="1:14" x14ac:dyDescent="0.2">
      <c r="C32" s="60" t="s">
        <v>111</v>
      </c>
      <c r="D32" s="60"/>
      <c r="E32" s="60"/>
      <c r="F32" s="60"/>
      <c r="G32" s="60"/>
      <c r="H32" s="60"/>
      <c r="I32" s="60"/>
    </row>
    <row r="33" spans="3:11" ht="15" x14ac:dyDescent="0.25">
      <c r="C33" s="63" t="s">
        <v>112</v>
      </c>
      <c r="D33" s="60"/>
      <c r="E33" s="60"/>
      <c r="F33" s="60"/>
      <c r="G33" s="60"/>
      <c r="H33" s="60"/>
      <c r="I33" s="60"/>
    </row>
    <row r="35" spans="3:11" x14ac:dyDescent="0.2">
      <c r="C35" s="62" t="s">
        <v>129</v>
      </c>
      <c r="D35" s="62"/>
      <c r="E35" s="62"/>
      <c r="F35" s="62"/>
      <c r="G35" s="62"/>
      <c r="H35" s="62"/>
      <c r="I35" s="62"/>
      <c r="J35" s="62"/>
      <c r="K35" s="62"/>
    </row>
    <row r="36" spans="3:11" ht="14.25" x14ac:dyDescent="0.2">
      <c r="C36" s="64" t="s">
        <v>130</v>
      </c>
      <c r="D36" s="62"/>
      <c r="E36" s="62"/>
      <c r="F36" s="62"/>
      <c r="G36" s="62"/>
      <c r="H36" s="62"/>
      <c r="I36" s="62"/>
      <c r="J36" s="62"/>
      <c r="K36" s="62"/>
    </row>
    <row r="37" spans="3:11" x14ac:dyDescent="0.2">
      <c r="C37" s="62" t="s">
        <v>131</v>
      </c>
      <c r="D37" s="62"/>
      <c r="E37" s="62"/>
      <c r="F37" s="62"/>
      <c r="G37" s="62"/>
      <c r="H37" s="62"/>
      <c r="I37" s="62"/>
      <c r="J37" s="62"/>
      <c r="K37" s="62"/>
    </row>
  </sheetData>
  <mergeCells count="2">
    <mergeCell ref="A1:M1"/>
    <mergeCell ref="A2:M2"/>
  </mergeCells>
  <hyperlinks>
    <hyperlink ref="A2" r:id="rId1" xr:uid="{CA6DE012-8360-432F-ABFD-1CCB9C7D47AD}"/>
    <hyperlink ref="C33" r:id="rId2" xr:uid="{7C955D22-9CCA-45D9-96C1-860AB7B853C5}"/>
    <hyperlink ref="C36" r:id="rId3" xr:uid="{620FDCF8-B1D1-4382-B41F-978423692973}"/>
  </hyperlinks>
  <printOptions headings="1"/>
  <pageMargins left="0.7" right="0.7" top="0.75" bottom="0.75" header="0.3" footer="0.3"/>
  <pageSetup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K22" sqref="K22"/>
    </sheetView>
  </sheetViews>
  <sheetFormatPr defaultColWidth="9.140625" defaultRowHeight="12.75" x14ac:dyDescent="0.2"/>
  <cols>
    <col min="1" max="1" width="27.28515625" style="1" customWidth="1"/>
    <col min="2" max="16384" width="9.140625" style="1"/>
  </cols>
  <sheetData>
    <row r="1" spans="1:5" x14ac:dyDescent="0.2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</row>
    <row r="2" spans="1:5" x14ac:dyDescent="0.2">
      <c r="A2" s="1" t="s">
        <v>50</v>
      </c>
      <c r="B2" s="1">
        <v>0</v>
      </c>
      <c r="C2" s="61">
        <v>0</v>
      </c>
      <c r="D2" s="61">
        <f>C2*B2</f>
        <v>0</v>
      </c>
      <c r="E2" s="1">
        <v>1</v>
      </c>
    </row>
    <row r="3" spans="1:5" x14ac:dyDescent="0.2">
      <c r="A3" s="1" t="s">
        <v>51</v>
      </c>
      <c r="B3" s="1">
        <v>0</v>
      </c>
      <c r="C3" s="61">
        <v>0</v>
      </c>
      <c r="D3" s="61">
        <f t="shared" ref="D3:D8" si="0">C3*B3</f>
        <v>0</v>
      </c>
      <c r="E3" s="1">
        <v>1</v>
      </c>
    </row>
    <row r="4" spans="1:5" x14ac:dyDescent="0.2">
      <c r="A4" s="1" t="s">
        <v>52</v>
      </c>
      <c r="B4" s="1">
        <v>0</v>
      </c>
      <c r="C4" s="61">
        <v>0</v>
      </c>
      <c r="D4" s="61">
        <f t="shared" si="0"/>
        <v>0</v>
      </c>
      <c r="E4" s="1">
        <v>1</v>
      </c>
    </row>
    <row r="5" spans="1:5" x14ac:dyDescent="0.2">
      <c r="A5" s="1" t="s">
        <v>53</v>
      </c>
      <c r="B5" s="1">
        <v>0</v>
      </c>
      <c r="C5" s="61">
        <v>0</v>
      </c>
      <c r="D5" s="61">
        <f t="shared" si="0"/>
        <v>0</v>
      </c>
      <c r="E5" s="1">
        <v>1</v>
      </c>
    </row>
    <row r="6" spans="1:5" x14ac:dyDescent="0.2">
      <c r="A6" s="1" t="s">
        <v>54</v>
      </c>
      <c r="B6" s="1">
        <v>0</v>
      </c>
      <c r="C6" s="61">
        <v>0</v>
      </c>
      <c r="D6" s="61">
        <f t="shared" si="0"/>
        <v>0</v>
      </c>
      <c r="E6" s="1">
        <v>1</v>
      </c>
    </row>
    <row r="7" spans="1:5" x14ac:dyDescent="0.2">
      <c r="D7" s="61">
        <f t="shared" si="0"/>
        <v>0</v>
      </c>
    </row>
    <row r="8" spans="1:5" x14ac:dyDescent="0.2">
      <c r="D8" s="61">
        <f t="shared" si="0"/>
        <v>0</v>
      </c>
    </row>
    <row r="9" spans="1:5" x14ac:dyDescent="0.2">
      <c r="A9" s="1" t="s">
        <v>55</v>
      </c>
      <c r="D9" s="61">
        <f>SUM(D2:D8)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5f303-ecf2-4164-ae41-7dda1c9e11ea"/>
    <lcf76f155ced4ddcb4097134ff3c332f xmlns="d72ffa86-ecae-442d-8120-64412be170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68D641C09584D9D098BFE8BDF1A2D" ma:contentTypeVersion="14" ma:contentTypeDescription="Create a new document." ma:contentTypeScope="" ma:versionID="e004679947edb0794538286262758782">
  <xsd:schema xmlns:xsd="http://www.w3.org/2001/XMLSchema" xmlns:xs="http://www.w3.org/2001/XMLSchema" xmlns:p="http://schemas.microsoft.com/office/2006/metadata/properties" xmlns:ns2="d72ffa86-ecae-442d-8120-64412be170c9" xmlns:ns3="e6f5f303-ecf2-4164-ae41-7dda1c9e11ea" targetNamespace="http://schemas.microsoft.com/office/2006/metadata/properties" ma:root="true" ma:fieldsID="dcd413b0828cff64e21dbe36505ea90e" ns2:_="" ns3:_="">
    <xsd:import namespace="d72ffa86-ecae-442d-8120-64412be170c9"/>
    <xsd:import namespace="e6f5f303-ecf2-4164-ae41-7dda1c9e1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ffa86-ecae-442d-8120-64412be17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a7019a-c3dc-464b-ba2f-0a559e849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f303-ecf2-4164-ae41-7dda1c9e1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a5a768-3473-42a3-9990-f9f5b382b0fb}" ma:internalName="TaxCatchAll" ma:showField="CatchAllData" ma:web="e6f5f303-ecf2-4164-ae41-7dda1c9e1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20C6F-4235-4A1E-AA0A-67CC8A019755}">
  <ds:schemaRefs>
    <ds:schemaRef ds:uri="http://schemas.microsoft.com/office/2006/metadata/properties"/>
    <ds:schemaRef ds:uri="http://schemas.microsoft.com/office/infopath/2007/PartnerControls"/>
    <ds:schemaRef ds:uri="e6f5f303-ecf2-4164-ae41-7dda1c9e11ea"/>
    <ds:schemaRef ds:uri="d72ffa86-ecae-442d-8120-64412be170c9"/>
  </ds:schemaRefs>
</ds:datastoreItem>
</file>

<file path=customXml/itemProps2.xml><?xml version="1.0" encoding="utf-8"?>
<ds:datastoreItem xmlns:ds="http://schemas.openxmlformats.org/officeDocument/2006/customXml" ds:itemID="{79818E07-7248-43C7-8989-1A05E4ABA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BD6093-7FBD-4DF9-90DE-44CA49E5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ffa86-ecae-442d-8120-64412be170c9"/>
    <ds:schemaRef ds:uri="e6f5f303-ecf2-4164-ae41-7dda1c9e1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4 Year</vt:lpstr>
      <vt:lpstr>GRAD ASSISTANTS</vt:lpstr>
      <vt:lpstr>TRAVEL DETAIL</vt:lpstr>
      <vt:lpstr>COMMODITIES DETAIL</vt:lpstr>
      <vt:lpstr>SUBAWARD DETAIL</vt:lpstr>
      <vt:lpstr>(COST SHARE)</vt:lpstr>
      <vt:lpstr>'4 Year'!Print_Area</vt:lpstr>
      <vt:lpstr>Print_Area</vt:lpstr>
      <vt:lpstr>'4 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year budget, 8/04</dc:title>
  <dc:creator>ORSP-1</dc:creator>
  <cp:lastModifiedBy>Beyer, Beverly</cp:lastModifiedBy>
  <cp:lastPrinted>2023-02-28T21:56:34Z</cp:lastPrinted>
  <dcterms:created xsi:type="dcterms:W3CDTF">1999-06-18T21:53:54Z</dcterms:created>
  <dcterms:modified xsi:type="dcterms:W3CDTF">2025-12-15T22:14:32Z</dcterms:modified>
</cp:coreProperties>
</file>